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7 - VENKOVNÍ NTL PLYNOVOD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'SO07 - VENKOVNÍ NTL PLYNOVOD'!$C$91:$K$421</definedName>
    <definedName name="_xlnm.Print_Area" localSheetId="1">'SO07 - VENKOVNÍ NTL PLYNOVOD'!$C$4:$J$39,'SO07 - VENKOVNÍ NTL PLYNOVOD'!$C$45:$J$73,'SO07 - VENKOVNÍ NTL PLYNOVOD'!$C$79:$K$421</definedName>
    <definedName name="_xlnm.Print_Titles" localSheetId="1">'SO07 - VENKOVNÍ NTL PLYNOVOD'!$91:$91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6"/>
  <c r="BH366"/>
  <c r="BG366"/>
  <c r="BF366"/>
  <c r="T366"/>
  <c r="R366"/>
  <c r="P366"/>
  <c r="BI363"/>
  <c r="BH363"/>
  <c r="BG363"/>
  <c r="BF363"/>
  <c r="T363"/>
  <c r="R363"/>
  <c r="P363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55"/>
  <c r="J17"/>
  <c r="J12"/>
  <c r="J86"/>
  <c r="E7"/>
  <c r="E82"/>
  <c i="1" r="L50"/>
  <c r="AM50"/>
  <c r="AM49"/>
  <c r="L49"/>
  <c r="AM47"/>
  <c r="L47"/>
  <c r="L45"/>
  <c r="L44"/>
  <c i="2" r="J400"/>
  <c r="J389"/>
  <c r="J373"/>
  <c r="J339"/>
  <c r="J317"/>
  <c r="J302"/>
  <c r="BK286"/>
  <c r="BK242"/>
  <c r="BK215"/>
  <c r="J203"/>
  <c r="J179"/>
  <c r="BK114"/>
  <c r="J408"/>
  <c r="J363"/>
  <c r="BK305"/>
  <c r="J274"/>
  <c r="J239"/>
  <c r="BK203"/>
  <c r="J171"/>
  <c r="BK146"/>
  <c r="J126"/>
  <c r="BK400"/>
  <c r="BK363"/>
  <c r="BK335"/>
  <c r="BK270"/>
  <c r="BK230"/>
  <c r="BK206"/>
  <c r="BK171"/>
  <c r="J419"/>
  <c r="BK379"/>
  <c r="J325"/>
  <c r="J270"/>
  <c r="BK233"/>
  <c r="BK209"/>
  <c r="BK179"/>
  <c r="BK138"/>
  <c r="BK122"/>
  <c r="BK366"/>
  <c r="J332"/>
  <c r="BK302"/>
  <c r="J248"/>
  <c r="J200"/>
  <c r="J164"/>
  <c r="BK142"/>
  <c r="J114"/>
  <c r="BK370"/>
  <c r="BK353"/>
  <c r="BK278"/>
  <c r="BK227"/>
  <c r="BK197"/>
  <c r="J175"/>
  <c r="J130"/>
  <c r="BK396"/>
  <c r="J370"/>
  <c r="J321"/>
  <c r="BK252"/>
  <c r="J156"/>
  <c r="J106"/>
  <c r="BK389"/>
  <c r="J345"/>
  <c r="J313"/>
  <c r="J298"/>
  <c r="BK359"/>
  <c r="BK329"/>
  <c r="BK245"/>
  <c r="J218"/>
  <c r="BK182"/>
  <c r="J167"/>
  <c r="BK99"/>
  <c r="J404"/>
  <c r="BK356"/>
  <c r="BK274"/>
  <c r="BK248"/>
  <c r="BK200"/>
  <c r="BK164"/>
  <c r="BK126"/>
  <c i="1" r="AS54"/>
  <c i="2" r="BK413"/>
  <c r="J396"/>
  <c r="J379"/>
  <c r="J342"/>
  <c r="BK313"/>
  <c r="BK298"/>
  <c r="BK266"/>
  <c r="BK236"/>
  <c r="J209"/>
  <c r="J197"/>
  <c r="J122"/>
  <c r="BK419"/>
  <c r="BK376"/>
  <c r="BK348"/>
  <c r="BK317"/>
  <c r="J286"/>
  <c r="J252"/>
  <c r="J236"/>
  <c r="BK175"/>
  <c r="J152"/>
  <c r="BK130"/>
  <c r="J103"/>
  <c r="J366"/>
  <c r="BK339"/>
  <c r="J294"/>
  <c r="J242"/>
  <c r="J215"/>
  <c r="J185"/>
  <c r="J138"/>
  <c r="BK386"/>
  <c r="BK345"/>
  <c r="J266"/>
  <c r="J227"/>
  <c r="BK192"/>
  <c r="J146"/>
  <c r="BK110"/>
  <c r="BK408"/>
  <c r="J386"/>
  <c r="J359"/>
  <c r="BK332"/>
  <c r="BK294"/>
  <c r="BK282"/>
  <c r="BK239"/>
  <c r="BK212"/>
  <c r="J189"/>
  <c r="J142"/>
  <c r="BK95"/>
  <c r="J392"/>
  <c r="J353"/>
  <c r="BK325"/>
  <c r="J290"/>
  <c r="J262"/>
  <c r="BK224"/>
  <c r="J182"/>
  <c r="J149"/>
  <c r="BK118"/>
  <c r="J413"/>
  <c r="J356"/>
  <c r="J309"/>
  <c r="BK255"/>
  <c r="J224"/>
  <c r="J192"/>
  <c r="BK149"/>
  <c r="J95"/>
  <c r="BK392"/>
  <c r="J335"/>
  <c r="J258"/>
  <c r="BK221"/>
  <c r="BK185"/>
  <c r="BK152"/>
  <c r="J118"/>
  <c r="J99"/>
  <c r="BK404"/>
  <c r="J382"/>
  <c r="J348"/>
  <c r="J329"/>
  <c r="J305"/>
  <c r="BK290"/>
  <c r="BK262"/>
  <c r="BK218"/>
  <c r="J206"/>
  <c r="BK167"/>
  <c r="J110"/>
  <c r="J416"/>
  <c r="BK373"/>
  <c r="BK342"/>
  <c r="BK309"/>
  <c r="J282"/>
  <c r="J245"/>
  <c r="J221"/>
  <c r="J160"/>
  <c r="J134"/>
  <c r="BK106"/>
  <c r="BK382"/>
  <c r="BK321"/>
  <c r="BK258"/>
  <c r="J233"/>
  <c r="J212"/>
  <c r="BK160"/>
  <c r="BK416"/>
  <c r="J376"/>
  <c r="J278"/>
  <c r="J255"/>
  <c r="J230"/>
  <c r="BK189"/>
  <c r="BK156"/>
  <c r="BK134"/>
  <c r="BK103"/>
  <c l="1" r="P344"/>
  <c r="T145"/>
  <c r="P170"/>
  <c r="BK196"/>
  <c r="BK94"/>
  <c r="J94"/>
  <c r="J61"/>
  <c r="P94"/>
  <c r="R94"/>
  <c r="T94"/>
  <c r="BK145"/>
  <c r="J145"/>
  <c r="J62"/>
  <c r="P145"/>
  <c r="R145"/>
  <c r="BK155"/>
  <c r="J155"/>
  <c r="J63"/>
  <c r="P155"/>
  <c r="R155"/>
  <c r="T155"/>
  <c r="BK163"/>
  <c r="J163"/>
  <c r="J64"/>
  <c r="P163"/>
  <c r="R163"/>
  <c r="T163"/>
  <c r="BK170"/>
  <c r="J170"/>
  <c r="J65"/>
  <c r="R170"/>
  <c r="T170"/>
  <c r="BK188"/>
  <c r="J188"/>
  <c r="J66"/>
  <c r="P188"/>
  <c r="R188"/>
  <c r="T188"/>
  <c r="P196"/>
  <c r="P195"/>
  <c r="R196"/>
  <c r="R195"/>
  <c r="T196"/>
  <c r="T195"/>
  <c r="BK344"/>
  <c r="J344"/>
  <c r="J69"/>
  <c r="R344"/>
  <c r="T344"/>
  <c r="BK352"/>
  <c r="J352"/>
  <c r="J71"/>
  <c r="P352"/>
  <c r="P351"/>
  <c r="R352"/>
  <c r="R351"/>
  <c r="T352"/>
  <c r="T351"/>
  <c r="BK412"/>
  <c r="J412"/>
  <c r="J72"/>
  <c r="P412"/>
  <c r="R412"/>
  <c r="T412"/>
  <c r="BE118"/>
  <c r="BE156"/>
  <c r="BE164"/>
  <c r="BE203"/>
  <c r="BE212"/>
  <c r="BE239"/>
  <c r="BE258"/>
  <c r="BE262"/>
  <c r="BE270"/>
  <c r="BE282"/>
  <c r="BE321"/>
  <c r="BE339"/>
  <c r="BE342"/>
  <c r="BE353"/>
  <c r="BE359"/>
  <c r="BE373"/>
  <c r="BE382"/>
  <c r="BE386"/>
  <c r="BE419"/>
  <c r="E48"/>
  <c r="F89"/>
  <c r="BE106"/>
  <c r="BE110"/>
  <c r="BE114"/>
  <c r="BE122"/>
  <c r="BE130"/>
  <c r="BE138"/>
  <c r="BE152"/>
  <c r="BE167"/>
  <c r="BE175"/>
  <c r="BE185"/>
  <c r="BE197"/>
  <c r="BE248"/>
  <c r="BE278"/>
  <c r="BE345"/>
  <c r="BE348"/>
  <c r="BE376"/>
  <c r="BE404"/>
  <c r="J52"/>
  <c r="BE95"/>
  <c r="BE99"/>
  <c r="BE142"/>
  <c r="BE160"/>
  <c r="BE189"/>
  <c r="BE192"/>
  <c r="BE206"/>
  <c r="BE209"/>
  <c r="BE215"/>
  <c r="BE218"/>
  <c r="BE230"/>
  <c r="BE233"/>
  <c r="BE242"/>
  <c r="BE245"/>
  <c r="BE255"/>
  <c r="BE266"/>
  <c r="BE274"/>
  <c r="BE298"/>
  <c r="BE302"/>
  <c r="BE305"/>
  <c r="BE332"/>
  <c r="BE335"/>
  <c r="BE356"/>
  <c r="BE370"/>
  <c r="BE379"/>
  <c r="BE396"/>
  <c r="BE400"/>
  <c r="BE408"/>
  <c r="BE103"/>
  <c r="BE126"/>
  <c r="BE134"/>
  <c r="BE146"/>
  <c r="BE149"/>
  <c r="BE171"/>
  <c r="BE179"/>
  <c r="BE182"/>
  <c r="BE200"/>
  <c r="BE221"/>
  <c r="BE224"/>
  <c r="BE227"/>
  <c r="BE236"/>
  <c r="BE252"/>
  <c r="BE286"/>
  <c r="BE290"/>
  <c r="BE294"/>
  <c r="BE309"/>
  <c r="BE313"/>
  <c r="BE317"/>
  <c r="BE325"/>
  <c r="BE329"/>
  <c r="BE363"/>
  <c r="BE366"/>
  <c r="BE389"/>
  <c r="BE392"/>
  <c r="BE413"/>
  <c r="BE416"/>
  <c r="F35"/>
  <c i="1" r="BB55"/>
  <c r="BB54"/>
  <c r="W31"/>
  <c i="2" r="F37"/>
  <c i="1" r="BD55"/>
  <c r="BD54"/>
  <c r="W33"/>
  <c i="2" r="F34"/>
  <c i="1" r="BA55"/>
  <c r="BA54"/>
  <c r="W30"/>
  <c i="2" r="F36"/>
  <c i="1" r="BC55"/>
  <c r="BC54"/>
  <c r="W32"/>
  <c i="2" r="J34"/>
  <c i="1" r="AW55"/>
  <c i="2" l="1" r="R93"/>
  <c r="R92"/>
  <c r="T93"/>
  <c r="T92"/>
  <c r="BK195"/>
  <c r="J195"/>
  <c r="J67"/>
  <c r="P93"/>
  <c r="P92"/>
  <c i="1" r="AU55"/>
  <c i="2" r="J196"/>
  <c r="J68"/>
  <c r="BK93"/>
  <c r="J93"/>
  <c r="J60"/>
  <c r="BK351"/>
  <c r="J351"/>
  <c r="J70"/>
  <c r="F33"/>
  <c i="1" r="AZ55"/>
  <c r="AZ54"/>
  <c r="W29"/>
  <c r="AY54"/>
  <c r="AW54"/>
  <c r="AK30"/>
  <c i="2" r="J33"/>
  <c i="1" r="AV55"/>
  <c r="AT55"/>
  <c r="AU54"/>
  <c r="AX54"/>
  <c i="2" l="1" r="BK92"/>
  <c r="J92"/>
  <c r="J59"/>
  <c i="1" r="AV54"/>
  <c r="AK29"/>
  <c i="2" l="1" r="J30"/>
  <c i="1" r="AG55"/>
  <c r="AG54"/>
  <c r="AK26"/>
  <c r="AK35"/>
  <c r="AT54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<sst xmlns="http://schemas.openxmlformats.org/spreadsheetml/2006/main">
  <si>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</si>
  <si>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</si>
  <si>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</si>
  <si>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</si>
  <si>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</si>
  <si>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{de73a56b-afdf-4c83-be0e-340fca67065b}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</si>
  <si>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</si>
  <si>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</si>
  <si>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</si>
  <si>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</si>
  <si>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</si>
  <si>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</si>
  <si>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</si>
  <si>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</si>
  <si>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05-2019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</si>
  <si>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</si>
  <si>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</si>
  <si>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SOKOLOVNA KRNOV CELKOVÁ REKONSTRUKCE BUDOVY</t>
  </si>
  <si>
    <t>KSO:</t>
  </si>
  <si>
    <t/>
  </si>
  <si>
    <t>CC-CZ:</t>
  </si>
  <si>
    <t>Místo:</t>
  </si>
  <si>
    <t>Petrovická 341/2, 794 01 Krnov</t>
  </si>
  <si>
    <t>Datum:</t>
  </si>
  <si>
    <t>11. 1. 2021</t>
  </si>
  <si>
    <t>Zadavatel:</t>
  </si>
  <si>
    <t>IČ:</t>
  </si>
  <si>
    <t xml:space="preserve">město Krnov </t>
  </si>
  <si>
    <t>DIČ:</t>
  </si>
  <si>
    <t>Uchazeč:</t>
  </si>
  <si>
    <t>Vyplň údaj</t>
  </si>
  <si>
    <t>Projektant:</t>
  </si>
  <si>
    <t>08891176</t>
  </si>
  <si>
    <t xml:space="preserve">Ing. Vojtěch Dužík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</si>
  <si>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</si>
  <si>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</si>
  <si>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</si>
  <si>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</si>
  <si>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</si>
  <si>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</si>
  <si>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</si>
  <si>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</si>
  <si>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</si>
  <si>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</si>
  <si>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</si>
  <si>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</si>
  <si>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</si>
  <si>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</si>
  <si>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</si>
  <si>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</si>
  <si>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</si>
  <si>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</si>
  <si>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</si>
  <si>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</si>
  <si>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</si>
  <si>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</si>
  <si>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</si>
  <si>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</si>
  <si>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</si>
  <si>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</si>
  <si>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</si>
  <si>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</si>
  <si>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</si>
  <si>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</si>
  <si>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</si>
  <si>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</si>
  <si>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</si>
  <si>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</si>
  <si>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</si>
  <si>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</si>
  <si>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</si>
  <si>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</si>
  <si>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</si>
  <si>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</si>
  <si>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</si>
  <si>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</si>
  <si>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</si>
  <si>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SO07</t>
  </si>
  <si>
    <t>VENKOVNÍ NTL PLYNOVOD</t>
  </si>
  <si>
    <t>STA</t>
  </si>
  <si>
    <t>1</t>
  </si>
  <si>
    <t>{c5e78ca8-d8bf-4028-b942-4bbdaa998809}</t>
  </si>
  <si>
    <t>2</t>
  </si>
  <si>
    <t>KRYCÍ LIST SOUPISU PRACÍ</t>
  </si>
  <si>
    <t>Objekt:</t>
  </si>
  <si>
    <t>SO07 - VENKOVNÍ NTL PLYNOVOD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</si>
  <si>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</si>
  <si>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</si>
  <si>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</si>
  <si>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</si>
  <si>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</si>
  <si>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</si>
  <si>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</si>
  <si>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</si>
  <si>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</si>
  <si>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</si>
  <si>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</si>
  <si>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</si>
  <si>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723 - Zdravotechnika - vnitřní plynovod</t>
  </si>
  <si>
    <t xml:space="preserve">    783 - Dokončovací práce - nátěry</t>
  </si>
  <si>
    <t>M - Práce a dodávky M</t>
  </si>
  <si>
    <t xml:space="preserve">    23-M - Montáže potrubí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</si>
  <si>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</si>
  <si>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</si>
  <si>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</si>
  <si>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</si>
  <si>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</si>
  <si>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</si>
  <si>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</si>
  <si>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</si>
  <si>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</si>
  <si>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</si>
  <si>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</si>
  <si>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</si>
  <si>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</si>
  <si>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</si>
  <si>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</si>
  <si>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</si>
  <si>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</si>
  <si>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</si>
  <si>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</si>
  <si>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132254102</t>
  </si>
  <si>
    <t>Hloubení zapažených rýh šířky do 800 mm strojně s urovnáním dna do předepsaného profilu a spádu v hornině třídy těžitelnosti I skupiny 3 přes 20 do 50 m3</t>
  </si>
  <si>
    <t>m3</t>
  </si>
  <si>
    <t>CS ÚRS 2020 01</t>
  </si>
  <si>
    <t>4</t>
  </si>
  <si>
    <t>-1315116948</t>
  </si>
  <si>
    <t>PSC</t>
  </si>
  <si>
    <t xml:space="preserve">Poznámka k souboru cen:_x000d_
1. V cenách jsou započteny i náklady na přehození výkopku na přilehlém terénu na vzdálenost do 3 m od podélné osy rýhy nebo naložení na dopravní prostředek._x000d_
</t>
  </si>
  <si>
    <t>P</t>
  </si>
  <si>
    <t>Poznámka k položce:_x000d_
viz výkres č. D.02 - 02, D.02 - 07-08</t>
  </si>
  <si>
    <t>VV</t>
  </si>
  <si>
    <t>44,6*0,8*1</t>
  </si>
  <si>
    <t>151101101</t>
  </si>
  <si>
    <t>Zřízení pažení a rozepření stěn rýh pro podzemní vedení příložné pro jakoukoliv mezerovitost, hloubky do 2 m</t>
  </si>
  <si>
    <t>m2</t>
  </si>
  <si>
    <t>-849696258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</si>
  <si>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toto se oceňuje příslušnými cenami katalogu 800-2 Zvláštní zakládání objektů._x000d_
</t>
  </si>
  <si>
    <t>2*(44,6*1)</t>
  </si>
  <si>
    <t>3</t>
  </si>
  <si>
    <t>151101111</t>
  </si>
  <si>
    <t>Odstranění pažení a rozepření stěn rýh pro podzemní vedení s uložením materiálu na vzdálenost do 3 m od kraje výkopu příložné, hloubky do 2 m</t>
  </si>
  <si>
    <t>954943684</t>
  </si>
  <si>
    <t>161151103</t>
  </si>
  <si>
    <t>Svislé přemístění výkopku strojně bez naložení do dopravní nádoby avšak s vyprázdněním dopravní nádoby na hromadu nebo do dopravního prostředku z horniny třídy těžitelnosti I skupiny 1 až 3 při hloubce výkopu do 8 m</t>
  </si>
  <si>
    <t>-15767462</t>
  </si>
  <si>
    <t xml:space="preserve">Poznámka k souboru cen:_x000d_
1. Ceny -1123 až -1126 lze použít i pro svislé přemístění materiálu a stavební suti z konstrukcí ze zdiva cihelného nebo kamenného, z betonu prostého, prokládaného, železového i předpjatého, pokud tyto konstrukce byly vybourány ve výkopišti._x000d_
2. Množství materiálu i stavební suti z rozbouraných konstrukcí pro přemístění se rovná objemu konstrukcí před rozbouráním._x000d_
3. Ceny pro hloubku přes 4 do 8 m, přes 8 m do 12 m atd. jsou určeny pro svislé přemístění objemu výkopku od 0 do 8 m, od 0 do 12 m atd._x000d_
4. Objem svislého přemístění výkopku se určí pomocí přílohy č. 5: Tabulka pro určení podílu svislého přemístění výkopku._x000d_
5. Svislé přemístění výkopku pro hloubku přes 16 m se řeší individuálně._x000d_
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</si>
  <si>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</si>
  <si>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</si>
  <si>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</si>
  <si>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-465983824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</si>
  <si>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</si>
  <si>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44,6*0,8*(0,1+0,05+0,2)-0,088</t>
  </si>
  <si>
    <t>6</t>
  </si>
  <si>
    <t>167111101</t>
  </si>
  <si>
    <t>Nakládání, skládání a překládání neulehlého výkopku nebo sypaniny ručně nakládání, z hornin třídy těžitelnosti I, skupiny 1 až 3</t>
  </si>
  <si>
    <t>-2065749520</t>
  </si>
  <si>
    <t xml:space="preserve">Poznámka k souboru cen:_x000d_
1. Množství měrných jednotek se určí v rostlém stavu horniny._x000d_
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</si>
  <si>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</si>
  <si>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</si>
  <si>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</si>
  <si>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</si>
  <si>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226124100</t>
  </si>
  <si>
    <t xml:space="preserve">Poznámka k souboru cen:_x000d_
1. Ceny uvedené v souboru cen je doporučeno opravit podle aktuálních cen místně příslušné skládky._x000d_
2. V cenách je započítán poplatek za ukládání odpadu dle zákona 185/2001 Sb._x000d_
</t>
  </si>
  <si>
    <t>12,400*2</t>
  </si>
  <si>
    <t>8</t>
  </si>
  <si>
    <t>171251201</t>
  </si>
  <si>
    <t>Uložení sypaniny na skládky nebo meziskládky bez hutnění s upravením uložené sypaniny do předepsaného tvaru</t>
  </si>
  <si>
    <t>429000415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</si>
  <si>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</si>
  <si>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9</t>
  </si>
  <si>
    <t>174111109</t>
  </si>
  <si>
    <t>Zásyp sypaninou z jakékoliv horniny ručně Příplatek k ceně za prohození sypaniny sítem</t>
  </si>
  <si>
    <t>-1939971141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</si>
  <si>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</t>
  </si>
  <si>
    <t>Poznámka k položce:_x000d_
viz výkres č. D.02 - 02, D.02 - 08</t>
  </si>
  <si>
    <t>44,6*0,8*0,2</t>
  </si>
  <si>
    <t>10</t>
  </si>
  <si>
    <t>174151101</t>
  </si>
  <si>
    <t>Zásyp sypaninou z jakékoliv horniny strojně s uložením výkopku ve vrstvách se zhutněním jam, šachet, rýh nebo kolem objektů v těchto vykopávkách</t>
  </si>
  <si>
    <t>-1126372606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</si>
  <si>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</si>
  <si>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35,68-12,400</t>
  </si>
  <si>
    <t>11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</si>
  <si>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</si>
  <si>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</si>
  <si>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86607152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</si>
  <si>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V cenách nejsou zahrnuty náklady na nakupovanou sypaninu. Tato se oceňuje ve specifikaci._x000d_
</t>
  </si>
  <si>
    <t>12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</si>
  <si>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</si>
  <si>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</si>
  <si>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-1773798503</t>
  </si>
  <si>
    <t>13</t>
  </si>
  <si>
    <t>M</t>
  </si>
  <si>
    <t>58337302</t>
  </si>
  <si>
    <t>štěrkopísek frakce 0/16</t>
  </si>
  <si>
    <t>1706548443</t>
  </si>
  <si>
    <t>12,400*1,6</t>
  </si>
  <si>
    <t>Svislé a kompletní konstrukce</t>
  </si>
  <si>
    <t>14</t>
  </si>
  <si>
    <t>310235241</t>
  </si>
  <si>
    <t>Zazdívka otvorů ve zdivu nadzákladovém cihlami pálenými plochy do 0,0225 m2, ve zdi tl. do 300 mm</t>
  </si>
  <si>
    <t>kus</t>
  </si>
  <si>
    <t>-1452918506</t>
  </si>
  <si>
    <t>Poznámka k položce:_x000d_
viz výkres č. D.02 - 03</t>
  </si>
  <si>
    <t>310235261</t>
  </si>
  <si>
    <t>Zazdívka otvorů ve zdivu nadzákladovém cihlami pálenými plochy do 0,0225 m2, ve zdi tl. přes 450 do 600 mm</t>
  </si>
  <si>
    <t>1375767192</t>
  </si>
  <si>
    <t>16</t>
  </si>
  <si>
    <t>310321111</t>
  </si>
  <si>
    <t>Zabetonování otvorů ve zdivu nadzákladovém včetně bednění, odbednění a výztuže (materiál v ceně) plochy do 1 m2</t>
  </si>
  <si>
    <t>968809443</t>
  </si>
  <si>
    <t>Poznámka k položce:_x000d_
viz výkres č. D.02 - 05</t>
  </si>
  <si>
    <t>(0,0225-0,005)*0,6+(0,0225-0,003)*0,18</t>
  </si>
  <si>
    <t>Úpravy povrchů, podlahy a osazování výplní</t>
  </si>
  <si>
    <t>17</t>
  </si>
  <si>
    <t>612135101</t>
  </si>
  <si>
    <t>Hrubá výplň rýh maltou jakékoli šířky rýhy ve stěnách</t>
  </si>
  <si>
    <t>-846641049</t>
  </si>
  <si>
    <t xml:space="preserve">Poznámka k souboru cen:_x000d_
1. V cenách nejsou započteny náklady na omítku rýh, tyto se ocení příšlušnými cenami tohoto katalogu._x000d_
</t>
  </si>
  <si>
    <t>Poznámka k položce:_x000d_
viz výkres č. D.02 - 05-06</t>
  </si>
  <si>
    <t>1,0*0,15</t>
  </si>
  <si>
    <t>18</t>
  </si>
  <si>
    <t>24633006</t>
  </si>
  <si>
    <t>pěna montážní PUR jednosložková</t>
  </si>
  <si>
    <t>litr</t>
  </si>
  <si>
    <t>-1986574601</t>
  </si>
  <si>
    <t>Trubní vedení</t>
  </si>
  <si>
    <t>19</t>
  </si>
  <si>
    <t>899721111</t>
  </si>
  <si>
    <t>Signalizační vodič na potrubí DN do 150 mm</t>
  </si>
  <si>
    <t>m</t>
  </si>
  <si>
    <t>317194231</t>
  </si>
  <si>
    <t>47,5+2,5+0,5+2</t>
  </si>
  <si>
    <t>20</t>
  </si>
  <si>
    <t>899722113</t>
  </si>
  <si>
    <t>Krytí potrubí z plastů výstražnou fólií z PVC šířky 34 cm</t>
  </si>
  <si>
    <t>-998825011</t>
  </si>
  <si>
    <t>44,6</t>
  </si>
  <si>
    <t>Ostatní konstrukce a práce, bourání</t>
  </si>
  <si>
    <t>969031111</t>
  </si>
  <si>
    <t>Vybourání vnitřního ocelového potrubí do DN 50</t>
  </si>
  <si>
    <t>-799935889</t>
  </si>
  <si>
    <t xml:space="preserve">Poznámka k souboru cen:_x000d_
1. Ceny jsou určeny pro vybourání kanalizačního, vodovodního i plynového potrubí._x000d_
</t>
  </si>
  <si>
    <t>1,5</t>
  </si>
  <si>
    <t>22</t>
  </si>
  <si>
    <t>969031112</t>
  </si>
  <si>
    <t>Vybourání vnitřního ocelového potrubí do DN 100</t>
  </si>
  <si>
    <t>-1157093760</t>
  </si>
  <si>
    <t>23</t>
  </si>
  <si>
    <t>971042241</t>
  </si>
  <si>
    <t>Vybourání otvorů v betonových příčkách a zdech základových nebo nadzákladových plochy do 0,0225 m2, tl. do 300 mm</t>
  </si>
  <si>
    <t>757837994</t>
  </si>
  <si>
    <t>24</t>
  </si>
  <si>
    <t>971042261</t>
  </si>
  <si>
    <t>Vybourání otvorů v betonových příčkách a zdech základových nebo nadzákladových plochy do 0,0225 m2, tl. do 600 mm</t>
  </si>
  <si>
    <t>1945175834</t>
  </si>
  <si>
    <t>25</t>
  </si>
  <si>
    <t>974049154</t>
  </si>
  <si>
    <t>Vysekání rýh v betonových zdech do hl. 100 mm a šířky do 150 mm</t>
  </si>
  <si>
    <t>-1342846162</t>
  </si>
  <si>
    <t>997</t>
  </si>
  <si>
    <t>Přesun sutě</t>
  </si>
  <si>
    <t>26</t>
  </si>
  <si>
    <t>997013154</t>
  </si>
  <si>
    <t>Vnitrostaveništní doprava suti a vybouraných hmot vodorovně do 50 m svisle s omezením mechanizace pro budovy a haly výšky přes 12 do 15 m</t>
  </si>
  <si>
    <t>-1002994606</t>
  </si>
  <si>
    <t xml:space="preserve">Poznámka k souboru cen:_x000d_
1. V cenách -3111 až -3217 jsou započteny i náklady na:_x000d_
a) vodorovnou dopravu na uvedenou vzdálenost,_x000d_
b) svislou dopravu pro uvedenou výšku budovy,_x000d_
c) naložení na vodorovný dopravní prostředek pro odvoz na skládku nebo meziskládku,_x000d_
d) náklady na rozhrnutí a urovnání suti na dopravním prostředku._x000d_
2. Jestliže se pro svislý přesun použije shoz nebo zařízení investora (např. výtah v budově), užijí se pro ocenění vodorovné dopravy suti ceny -3111, 3151 a -3211 pro budovy a haly výšky do 6 m._x000d_
3. Montáž, demontáž a pronájem shozu se ocení cenami souboru cen 997 01-33 Shoz suti._x000d_
4. Ceny -3151 až -3162 lze použít v případě, kdy dochází ke ztížení dopravy suti např. tím, že není možné instalovat jeřáb._x000d_
</t>
  </si>
  <si>
    <t>0,135</t>
  </si>
  <si>
    <t>27</t>
  </si>
  <si>
    <t>997013511</t>
  </si>
  <si>
    <t>Odvoz suti a vybouraných hmot z meziskládky na skládku s naložením a se složením, na vzdálenost do 1 km</t>
  </si>
  <si>
    <t>80038086</t>
  </si>
  <si>
    <t xml:space="preserve">Poznámka k souboru cen:_x000d_
1. Délka odvozu suti je vzdálenost od místa naložení suti na dopravní prostředek na meziskládce až po místo složení na určené skládce._x000d_
2. V ceně jsou započteny i náklady na naložení suti na dopravní prostředek a její složení na skládku._x000d_
3. Cena je určena pro odvoz suti na skládku jakýmkoliv způsobem silniční dopravy (i prostřednictvím kontejnerů)._x000d_
4. Příplatek k ceně za každý další i započatý 1 km přes 1 km se oceňuje cenou 997 01-3509._x000d_
</t>
  </si>
  <si>
    <t>PSV</t>
  </si>
  <si>
    <t>Práce a dodávky PSV</t>
  </si>
  <si>
    <t>723</t>
  </si>
  <si>
    <t>Zdravotechnika - vnitřní plynovod</t>
  </si>
  <si>
    <t>28</t>
  </si>
  <si>
    <t>723111202</t>
  </si>
  <si>
    <t>Potrubí z ocelových trubek závitových černých spojovaných svařováním, bezešvých běžných DN 15</t>
  </si>
  <si>
    <t>966388654</t>
  </si>
  <si>
    <t>Poznámka k položce:_x000d_
viz výkres č. D.02 - 05, 06</t>
  </si>
  <si>
    <t>0,5</t>
  </si>
  <si>
    <t>29</t>
  </si>
  <si>
    <t>723111203</t>
  </si>
  <si>
    <t>Potrubí z ocelových trubek závitových černých spojovaných svařováním, bezešvých běžných DN 20</t>
  </si>
  <si>
    <t>2089397901</t>
  </si>
  <si>
    <t>30</t>
  </si>
  <si>
    <t>723111205</t>
  </si>
  <si>
    <t>Potrubí z ocelových trubek závitových černých spojovaných svařováním, bezešvých běžných DN 32</t>
  </si>
  <si>
    <t>-1139606077</t>
  </si>
  <si>
    <t>31</t>
  </si>
  <si>
    <t>723111206</t>
  </si>
  <si>
    <t>Potrubí z ocelových trubek závitových černých spojovaných svařováním, bezešvých běžných DN 40</t>
  </si>
  <si>
    <t>-361985942</t>
  </si>
  <si>
    <t>Poznámka k položce:_x000d_
viz výkres č. D.02 - 04 - 06</t>
  </si>
  <si>
    <t>32</t>
  </si>
  <si>
    <t>723150313</t>
  </si>
  <si>
    <t>Potrubí z ocelových trubek hladkých černých spojovaných svařováním tvářených za tepla Ø 76/3,2</t>
  </si>
  <si>
    <t>-68610398</t>
  </si>
  <si>
    <t>33</t>
  </si>
  <si>
    <t>723150314</t>
  </si>
  <si>
    <t>Potrubí z ocelových trubek hladkých černých spojovaných svařováním tvářených za tepla Ø 89/3,6</t>
  </si>
  <si>
    <t>1821456938</t>
  </si>
  <si>
    <t>34</t>
  </si>
  <si>
    <t>723150342</t>
  </si>
  <si>
    <t>Potrubí z ocelových trubek hladkých redukce - zhotovení kováním přes 1 DN DN 40/ 25</t>
  </si>
  <si>
    <t>1663274143</t>
  </si>
  <si>
    <t>Poznámka k položce:_x000d_
viz výkres č. D.02 - 04</t>
  </si>
  <si>
    <t>35</t>
  </si>
  <si>
    <t>28613964</t>
  </si>
  <si>
    <t>trubka ochranná pro plyn PEHD 90x3,5mm</t>
  </si>
  <si>
    <t>-2031502088</t>
  </si>
  <si>
    <t>36</t>
  </si>
  <si>
    <t>723150372.R</t>
  </si>
  <si>
    <t xml:space="preserve">Montáž chráničky </t>
  </si>
  <si>
    <t>VLASTNÍ</t>
  </si>
  <si>
    <t>-1379042900</t>
  </si>
  <si>
    <t>37</t>
  </si>
  <si>
    <t>723150353</t>
  </si>
  <si>
    <t>Redukce zhotovená kováním přes 2 DN DN 65/32</t>
  </si>
  <si>
    <t>1812840867</t>
  </si>
  <si>
    <t>Poznámka k položce:_x000d_
viz výkres č. D.02 - 06</t>
  </si>
  <si>
    <t>38</t>
  </si>
  <si>
    <t>723150368</t>
  </si>
  <si>
    <t>Potrubí z ocelových trubek hladkých chráničky Ø 76/3,2</t>
  </si>
  <si>
    <t>2087959235</t>
  </si>
  <si>
    <t>39</t>
  </si>
  <si>
    <t>723150369</t>
  </si>
  <si>
    <t>Potrubí z ocelových trubek hladkých chráničky Ø 89/3,6</t>
  </si>
  <si>
    <t>989520170</t>
  </si>
  <si>
    <t xml:space="preserve">Poznámka k položce:_x000d_
viz výkres č. D.02 - 05, 06_x000d_
</t>
  </si>
  <si>
    <t>40</t>
  </si>
  <si>
    <t>723150354</t>
  </si>
  <si>
    <t>Potrubí z ocelových trubek hladkých redukce - zhotovení kováním přes 2 DN DN 80/40</t>
  </si>
  <si>
    <t>2082476089</t>
  </si>
  <si>
    <t>41</t>
  </si>
  <si>
    <t>723150801</t>
  </si>
  <si>
    <t>Demontáž potrubí svařovaného z ocelových trubek hladkých do Ø 32</t>
  </si>
  <si>
    <t>-1005522901</t>
  </si>
  <si>
    <t>8+3</t>
  </si>
  <si>
    <t>42</t>
  </si>
  <si>
    <t>723150801.R01</t>
  </si>
  <si>
    <t>Demontáž armatur závitových se dvěma závity do G 1/2</t>
  </si>
  <si>
    <t>256904572</t>
  </si>
  <si>
    <t>Poznámka k položce:_x000d_
viz výkres č. D.02 - 03_x000d_
demontáž vzorkovacího kohoutu</t>
  </si>
  <si>
    <t>43</t>
  </si>
  <si>
    <t>723150801.R02</t>
  </si>
  <si>
    <t>Demontáž armatur závitových se dvěma závity přes 1/2 do G 1</t>
  </si>
  <si>
    <t>-2125835116</t>
  </si>
  <si>
    <t>Poznámka k položce:_x000d_
viz výkres č. D.02 - 03_x000d_
_x000d_
demontáž uzávěru před zásobníky_x000d_
demontáž PKK25</t>
  </si>
  <si>
    <t>2+1</t>
  </si>
  <si>
    <t>44</t>
  </si>
  <si>
    <t>723150801.R03</t>
  </si>
  <si>
    <t>Demontáž armatur závitových se dvěma závity přes 1 do G 6/4</t>
  </si>
  <si>
    <t>1711345366</t>
  </si>
  <si>
    <t>Poznámka k položce:_x000d_
viz výkres č. D.02 - 03_x000d_
_x000d_
demontáž PKK32</t>
  </si>
  <si>
    <t>45</t>
  </si>
  <si>
    <t>723150801.R04</t>
  </si>
  <si>
    <t>Demontáž přípojky ke stroji DN20</t>
  </si>
  <si>
    <t>soubor</t>
  </si>
  <si>
    <t>-1495537538</t>
  </si>
  <si>
    <t xml:space="preserve">Poznámka k souboru cen:_x000d_
1. V cenách -0804 až -0825 není započteno zazátkování přívodního plynového potrubí; tyto práce se oceňují cenou 722 13-0901 Zazátkování vývodu, části C 02._x000d_
</t>
  </si>
  <si>
    <t>46</t>
  </si>
  <si>
    <t>723150803</t>
  </si>
  <si>
    <t>Demontáž potrubí svařovaného z ocelových trubek hladkých přes 44,5 do Ø 76</t>
  </si>
  <si>
    <t>-1266368486</t>
  </si>
  <si>
    <t>9+14</t>
  </si>
  <si>
    <t>47</t>
  </si>
  <si>
    <t>723150804</t>
  </si>
  <si>
    <t>Demontáž potrubí svařovaného z ocelových trubek hladkých přes 76 do Ø 108</t>
  </si>
  <si>
    <t>637469405</t>
  </si>
  <si>
    <t>48</t>
  </si>
  <si>
    <t>723160204</t>
  </si>
  <si>
    <t>Přípojky k plynoměrům spojované na závit bez ochozu G 1</t>
  </si>
  <si>
    <t>691783412</t>
  </si>
  <si>
    <t xml:space="preserve">Poznámka k souboru cen:_x000d_
1. V cenách -0204 až -0315 je započten potřebný počet uzavíracích armatur, tvarovek, upevňovacího a těsnicího materiálu._x000d_
</t>
  </si>
  <si>
    <t xml:space="preserve">Poznámka k položce:_x000d_
viz výkres č. D.02 - 04, 06_x000d_
_x000d_
položka obsahuje cenu za kohout kulový plnoprůtokový 1" </t>
  </si>
  <si>
    <t>49</t>
  </si>
  <si>
    <t>723160334</t>
  </si>
  <si>
    <t>Přípojky k plynoměrům rozpěrky přípojek G 1</t>
  </si>
  <si>
    <t>-1059560372</t>
  </si>
  <si>
    <t>Poznámka k položce:_x000d_
viz výkres č. D.02 - 04, 06</t>
  </si>
  <si>
    <t>50</t>
  </si>
  <si>
    <t>723160804</t>
  </si>
  <si>
    <t>Demontáž přípojek k plynoměrům spojovaných na závit bez ochozu G 1</t>
  </si>
  <si>
    <t>pár</t>
  </si>
  <si>
    <t>159485844</t>
  </si>
  <si>
    <t>1+1</t>
  </si>
  <si>
    <t>51</t>
  </si>
  <si>
    <t>723160807</t>
  </si>
  <si>
    <t>Demontáž přípojek k plynoměrům spojovaných na závit bez ochozu G 2</t>
  </si>
  <si>
    <t>-1962974615</t>
  </si>
  <si>
    <t>52</t>
  </si>
  <si>
    <t>7231902.R01</t>
  </si>
  <si>
    <t>Přípojky plynovodní ke strojům a zařízením z trubek napojení na akumulační potrubí DN15</t>
  </si>
  <si>
    <t>1430886925</t>
  </si>
  <si>
    <t xml:space="preserve">Poznámka k souboru cen:_x000d_
1. Cenami -0201 až -0207 se oceňují přípojky délky do 1,5 m. Přípojky délky přes 1,5 m se oceňují příslušnými cenami potrubí této části, jako rozvod._x000d_
2. Cenami -0251 až -0257 se oceňuje vyvedení a upevnění výpustek plynových zařizovacích předmětů a plynovodních výtokových armatur. Cenami nelze oceňovat přípojky ke strojům a zařízením._x000d_
3. Cenami -0201 až -0207 nelze oceňovat přípojky k zařizovacím předmětům části A05._x000d_
4. V cenách -0201 až -0207 je započteno i vyvedení a upevnění výpustek._x000d_
</t>
  </si>
  <si>
    <t>53</t>
  </si>
  <si>
    <t>723190203.R</t>
  </si>
  <si>
    <t>Přípojky plynovodní ke strojům a zařízením z trubek ocelových závitových černých spojovaných na závit, bezešvých, běžných DN 20</t>
  </si>
  <si>
    <t>1761928064</t>
  </si>
  <si>
    <t>Poznámka k položce:_x000d_
viz výkres č. D.02 - 05, 06_x000d_
_x000d_
položka neobsahuje cenu za kulový uzávěr</t>
  </si>
  <si>
    <t>54</t>
  </si>
  <si>
    <t>723190252</t>
  </si>
  <si>
    <t>Přípojky plynovodní ke strojům a zařízením z trubek vyvedení a upevnění plynovodních výpustek na potrubí DN 20</t>
  </si>
  <si>
    <t>1780139356</t>
  </si>
  <si>
    <t>55</t>
  </si>
  <si>
    <t>723190901</t>
  </si>
  <si>
    <t>Opravy plynovodního potrubí uzavření nebo otevření potrubí</t>
  </si>
  <si>
    <t>1516219272</t>
  </si>
  <si>
    <t xml:space="preserve">Poznámka k souboru cen:_x000d_
1. Cenami -0901 až -0909 se oceňuje jeden úsek, t.j. potrubí od hlavního uzávěru k plynoměru nebo od plynoměru po uzávěry před zařizovacím předmětem nebo výpustkou._x000d_
2. Při uzavírání nebo otevírání se za úsek považuje i potrubí od uzávěru stoupacího potrubí k plynoměru._x000d_
3. Pro oceňování účasti dodavatele stavebních prací při úředních tlakových zkouškách oprav a rekonstrukcí rozvodů plynu platí čl. 1311 Všeobecných podmínek části A 03._x000d_
</t>
  </si>
  <si>
    <t>Poznámka k položce:_x000d_
viz výkres č. D.02 - 03, D.02 - 05-06</t>
  </si>
  <si>
    <t>(1+1+1)+(1+1+1)</t>
  </si>
  <si>
    <t>56</t>
  </si>
  <si>
    <t>723190907</t>
  </si>
  <si>
    <t>Opravy plynovodního potrubí odvzdušnění a napuštění potrubí</t>
  </si>
  <si>
    <t>1541843692</t>
  </si>
  <si>
    <t>Poznámka k položce:_x000d_
viz výkres č. D.02 - 02, D.02 - 05-06</t>
  </si>
  <si>
    <t>(47,5+2,5+0,5+2)+(0,5+2+15+1,5)</t>
  </si>
  <si>
    <t>57</t>
  </si>
  <si>
    <t>723190909</t>
  </si>
  <si>
    <t>Opravy plynovodního potrubí neúřední zkouška těsnosti dosavadního potrubí</t>
  </si>
  <si>
    <t>1117104507</t>
  </si>
  <si>
    <t>58</t>
  </si>
  <si>
    <t>723190913</t>
  </si>
  <si>
    <t>Opravy plynovodního potrubí navaření odbočky na potrubí DN 20</t>
  </si>
  <si>
    <t>1005541511</t>
  </si>
  <si>
    <t>59</t>
  </si>
  <si>
    <t>723221304</t>
  </si>
  <si>
    <t>Armatury s jedním závitem ventily vzorkovací rohové PN 5 vnitřní závit G 1/2</t>
  </si>
  <si>
    <t>1931798257</t>
  </si>
  <si>
    <t>60</t>
  </si>
  <si>
    <t>723230102</t>
  </si>
  <si>
    <t>Armatury se dvěma závity s protipožární armaturou PN 5 kulové uzávěry přímé závity vnitřní G 1/2 FF</t>
  </si>
  <si>
    <t>508977988</t>
  </si>
  <si>
    <t xml:space="preserve">Poznámka k souboru cen:_x000d_
1. Cenami -9101 až -9108 nelze oceňovat montáž středotlakých regulátorů nebo jejich souprav._x000d_
2. V cenách -4351 a -4352 je upevňovací spojovací materiál součástí dodávky skříňky a soklu._x000d_
</t>
  </si>
  <si>
    <t>61</t>
  </si>
  <si>
    <t>723230103</t>
  </si>
  <si>
    <t>Armatury se dvěma závity s protipožární armaturou PN 5 kulové uzávěry přímé závity vnitřní G 3/4 FF</t>
  </si>
  <si>
    <t>-1604637012</t>
  </si>
  <si>
    <t>62</t>
  </si>
  <si>
    <t>723230104.R</t>
  </si>
  <si>
    <t>Kulový uzávěr přímý PN 5 G 5/4" FF s protipožární armaturou a 2x vnitřním závitem</t>
  </si>
  <si>
    <t>1169577858</t>
  </si>
  <si>
    <t>Poznámka k položce:_x000d_
viz výkres č. D.02 - 05, 06_x000d_
_x000d_
položka obsahuje cenu za montáž</t>
  </si>
  <si>
    <t>63</t>
  </si>
  <si>
    <t>72323435.R01</t>
  </si>
  <si>
    <t>Skříňka pro plynoměr</t>
  </si>
  <si>
    <t>-2080866571</t>
  </si>
  <si>
    <t xml:space="preserve">Poznámka k položce:_x000d_
viz výkres č. D.02 - 02, 04 - 06_x000d_
_x000d_
položka obsahuje i cenu za montáž </t>
  </si>
  <si>
    <t>64</t>
  </si>
  <si>
    <t>72323435.R02</t>
  </si>
  <si>
    <t xml:space="preserve">Demontáž stávající HUP skříně </t>
  </si>
  <si>
    <t>838750307</t>
  </si>
  <si>
    <t>65</t>
  </si>
  <si>
    <t>72323435.R03</t>
  </si>
  <si>
    <t>Demontáž stávajících vnitřních plynoměrových skříní</t>
  </si>
  <si>
    <t>-415124988</t>
  </si>
  <si>
    <t>66</t>
  </si>
  <si>
    <t>723260802</t>
  </si>
  <si>
    <t>Demontáž plynoměrů G 16 nebo G 40 nebo PL 4 max. průtok do 65 m3/hod.</t>
  </si>
  <si>
    <t>581878311</t>
  </si>
  <si>
    <t>67</t>
  </si>
  <si>
    <t>723261912</t>
  </si>
  <si>
    <t>Montáž plynoměrů při rekonstrukci plynoinstalací s odvzdušněním a odzkoušením maximální průtok Q (m3/h) 6 m3/h</t>
  </si>
  <si>
    <t>-1181122310</t>
  </si>
  <si>
    <t>Poznámka k položce:_x000d_
viz výkres č. D.02 - 04, 04 - 06</t>
  </si>
  <si>
    <t>68</t>
  </si>
  <si>
    <t>722229105.R01</t>
  </si>
  <si>
    <t>Montáž armatur s jedním závitem G 6/4 ostatní typ</t>
  </si>
  <si>
    <t>-1782321033</t>
  </si>
  <si>
    <t xml:space="preserve">Poznámka k souboru cen:_x000d_
1. Cenami -9101 až -9106 nelze oceňovat montáž nástěnek._x000d_
2. V cenách –0111 až -0122 je započteno i vyvedení a upevnění výpustek._x000d_
</t>
  </si>
  <si>
    <t>69</t>
  </si>
  <si>
    <t>722229105.R02</t>
  </si>
  <si>
    <t xml:space="preserve">ISIFLO šroubení 40 x 5/4" </t>
  </si>
  <si>
    <t>1773359390</t>
  </si>
  <si>
    <t>70</t>
  </si>
  <si>
    <t>723290823</t>
  </si>
  <si>
    <t>Vnitrostaveništní přemítění vybouraných (demontovaných) hmot vnitřní plynovod vodorovně do 100 m v objektech výšky přes 12 do 24 m</t>
  </si>
  <si>
    <t>1432468079</t>
  </si>
  <si>
    <t>0,749</t>
  </si>
  <si>
    <t>783</t>
  </si>
  <si>
    <t>Dokončovací práce - nátěry</t>
  </si>
  <si>
    <t>71</t>
  </si>
  <si>
    <t>783424340R01</t>
  </si>
  <si>
    <t xml:space="preserve">Nátěr syntet. potrubí do DN 50 mm  Z+2x +1x email</t>
  </si>
  <si>
    <t>-2143543352</t>
  </si>
  <si>
    <t>(2)+(0,5+2+15)</t>
  </si>
  <si>
    <t>72</t>
  </si>
  <si>
    <t>783424340R02</t>
  </si>
  <si>
    <t xml:space="preserve">Nátěr syntet. potrubí do DN 150 mm  Z+2x +1x email</t>
  </si>
  <si>
    <t>892450121</t>
  </si>
  <si>
    <t>(0,5)+1,5</t>
  </si>
  <si>
    <t>Práce a dodávky M</t>
  </si>
  <si>
    <t>23-M</t>
  </si>
  <si>
    <t>Montáže potrubí</t>
  </si>
  <si>
    <t>73</t>
  </si>
  <si>
    <t>23020117.R01</t>
  </si>
  <si>
    <t>Koleno varné DN 80 - 3" - 88,9 mm</t>
  </si>
  <si>
    <t>ks</t>
  </si>
  <si>
    <t>256</t>
  </si>
  <si>
    <t>1853454047</t>
  </si>
  <si>
    <t>74</t>
  </si>
  <si>
    <t>23020117.R02</t>
  </si>
  <si>
    <t>Příruba krková varná PN16 DN 80, 88,9 mm</t>
  </si>
  <si>
    <t>2036977016</t>
  </si>
  <si>
    <t>75</t>
  </si>
  <si>
    <t>230201117</t>
  </si>
  <si>
    <t>Montáž trubních dílů ocelových přivařovacích Ø přes 89 do 114,3, tl. stěny 4,0 mm</t>
  </si>
  <si>
    <t>944049033</t>
  </si>
  <si>
    <t xml:space="preserve">Poznámka k souboru cen:_x000d_
1. V cenách jsou započteny i náklady na ustavení dílu do pozice a přivaření jedním svarem._x000d_
</t>
  </si>
  <si>
    <t>76</t>
  </si>
  <si>
    <t>23020117.R03</t>
  </si>
  <si>
    <t xml:space="preserve">Koleno varné DN 40 - 6/4" </t>
  </si>
  <si>
    <t>980357398</t>
  </si>
  <si>
    <t>77</t>
  </si>
  <si>
    <t>230201106</t>
  </si>
  <si>
    <t>Montáž trubních dílů ocelových přivařovacích Ø do 60,3 mm, tl. stěny 3,2 mm</t>
  </si>
  <si>
    <t>-1077240756</t>
  </si>
  <si>
    <t>78</t>
  </si>
  <si>
    <t>2302000.R01</t>
  </si>
  <si>
    <t>Trubka ocelová opláštěná Bralen - DN 40</t>
  </si>
  <si>
    <t>-1449611349</t>
  </si>
  <si>
    <t>Poznámka k položce:_x000d_
viz výkres č. D.02 - 02, 04 - 06</t>
  </si>
  <si>
    <t>2,5</t>
  </si>
  <si>
    <t>79</t>
  </si>
  <si>
    <t>230201012</t>
  </si>
  <si>
    <t>Montáž potrubí z oceli Ø do 60,3 mm, tl. stěny 3,2 mm</t>
  </si>
  <si>
    <t>1266269011</t>
  </si>
  <si>
    <t>80</t>
  </si>
  <si>
    <t>230201106.R03</t>
  </si>
  <si>
    <t>Antikorozní ochrana ocelového potrubí - kolen - izolační páská</t>
  </si>
  <si>
    <t>458300376</t>
  </si>
  <si>
    <t>81</t>
  </si>
  <si>
    <t>28613913</t>
  </si>
  <si>
    <t>potrubí plynovodní PE 100RC SDR 11 PN 0,4MPa D 50x4,6mm</t>
  </si>
  <si>
    <t>128</t>
  </si>
  <si>
    <t>-421884550</t>
  </si>
  <si>
    <t xml:space="preserve">Poznámka k položce:_x000d_
viz výkres č. D.02 - 02, 04 - 06_x000d_
</t>
  </si>
  <si>
    <t>47,5</t>
  </si>
  <si>
    <t>82</t>
  </si>
  <si>
    <t>230205035</t>
  </si>
  <si>
    <t>Montáž potrubí PE průměru do 110 mm návin nebo tyč, svařované na tupo nebo elektrospojkou Ø 50, tl. stěny 4,6 mm</t>
  </si>
  <si>
    <t>1183554836</t>
  </si>
  <si>
    <t xml:space="preserve">Poznámka k souboru cen:_x000d_
1. V cenách jsou započteny náklady na práce při svařování na tupo nebo elektrospojkou._x000d_
2. Ceny platí pro:_x000d_
a) řád i přípojky včetně prací na svislé části,_x000d_
b) všechny délky trub,_x000d_
c) montáž chráničky a ochranného potrubí._x000d_
3. Ceny lze použít i pro montáž opláštěného potrubí._x000d_
</t>
  </si>
  <si>
    <t>83</t>
  </si>
  <si>
    <t>28653054</t>
  </si>
  <si>
    <t>elektrokoleno 90° PE 100 D 50mm</t>
  </si>
  <si>
    <t>-136109714</t>
  </si>
  <si>
    <t>84</t>
  </si>
  <si>
    <t>2161.R03</t>
  </si>
  <si>
    <t>Elektrotvarovka - přechodový kus PE/Ocel D50/DN40, max. 10 bar (plyn)</t>
  </si>
  <si>
    <t>-889282778</t>
  </si>
  <si>
    <t>85</t>
  </si>
  <si>
    <t>230205235</t>
  </si>
  <si>
    <t>Montáž trubních dílů PE průměru do 110 mm elektrotvarovky nebo svařované na tupo Ø 50, tl. stěny 4,6 mm</t>
  </si>
  <si>
    <t>77789454</t>
  </si>
  <si>
    <t xml:space="preserve">Poznámka k souboru cen:_x000d_
1. V cenách jsou započteny náklady na práce při montáži elektrotvarovky nebo svařování na tupo._x000d_
2. V cenách montáže trubního dílu svařovaného na tupo jsou započteny vždy dva svary._x000d_
3. Ceny platí pro řád i přípojky včetně prací na svislé části._x000d_
</t>
  </si>
  <si>
    <t>4+1</t>
  </si>
  <si>
    <t>86</t>
  </si>
  <si>
    <t>230208513</t>
  </si>
  <si>
    <t>Odplynění a inertizace ocelového potrubí DN do 100 mm</t>
  </si>
  <si>
    <t>-1935806085</t>
  </si>
  <si>
    <t xml:space="preserve">Poznámka k souboru cen:_x000d_
1. V cenách jsou započteny i náklady na tlakování inertním plynem._x000d_
2. V cenách nejsou započteny náklady na zaslepení konců potrubí._x000d_
3. Ceny lze použít i pro odplynění a inertizaci PE potrubí._x000d_
</t>
  </si>
  <si>
    <t>(11+23+44)</t>
  </si>
  <si>
    <t>87</t>
  </si>
  <si>
    <t>230220011</t>
  </si>
  <si>
    <t>Montáž příslušenství plynovodů sloupku orientačního</t>
  </si>
  <si>
    <t>-1435376824</t>
  </si>
  <si>
    <t xml:space="preserve">Poznámka k souboru cen:_x000d_
1. V ceně -0006 jsou započteny i náklady na podkladní betonovou desku._x000d_
2. V ceně -0011 nejsou započteny náklady na osazení štítku s nápisem a nátěr._x000d_
</t>
  </si>
  <si>
    <t>Poznámka k položce:_x000d_
viz výkres č. D.02 - 02</t>
  </si>
  <si>
    <t>88</t>
  </si>
  <si>
    <t>230230016</t>
  </si>
  <si>
    <t>Tlakové zkoušky hlavní vzduchem 0,6 MPa DN 50</t>
  </si>
  <si>
    <t>-669021306</t>
  </si>
  <si>
    <t xml:space="preserve">Poznámka k souboru cen:_x000d_
1. V cenách jsou započteny i náklady na:_x000d_
a) přípravu potrubí k tlakové zkoušce,_x000d_
b) napojení kompresorů,_x000d_
c) zhotovení a montáž přepouštěcích obtoků,_x000d_
d) tlakování potrubí s přepouštěním,_x000d_
e) demontáž přepouštěcích obtoků a tlakových komor,_x000d_
f) provizorní uzavření odzkoušeného úseku._x000d_
2. V cenách nejsou započteny náklady na:_x000d_
a) propojení jednotlivých úseků po provedené zkoušce, toto se oceňuje cenami části A20 Montáž plynovodů a plynovodních přípojek._x000d_
3. Uvedený tlak v popisech cen -0016 až -0073 je projektovaný tlak plynovodu._x000d_
</t>
  </si>
  <si>
    <t>47,5+2,5+2+2+15+0,5</t>
  </si>
  <si>
    <t>89</t>
  </si>
  <si>
    <t>230230017</t>
  </si>
  <si>
    <t>Tlakové zkoušky hlavní vzduchem 0,6 MPa DN 80</t>
  </si>
  <si>
    <t>1408048290</t>
  </si>
  <si>
    <t>0,5+1,5</t>
  </si>
  <si>
    <t>HZS</t>
  </si>
  <si>
    <t>Hodinové zúčtovací sazby</t>
  </si>
  <si>
    <t>90</t>
  </si>
  <si>
    <t>HZS4212</t>
  </si>
  <si>
    <t>Hodinové zúčtovací sazby ostatních profesí revizní a kontrolní činnost revizní technik specialista</t>
  </si>
  <si>
    <t>hod</t>
  </si>
  <si>
    <t>512</t>
  </si>
  <si>
    <t>503344460</t>
  </si>
  <si>
    <t xml:space="preserve">Poznámka k položce:_x000d_
Uvedení do provozu, revize plynu, tlaková zkouška </t>
  </si>
  <si>
    <t>91</t>
  </si>
  <si>
    <t>HZS4221</t>
  </si>
  <si>
    <t>Hodinové zúčtovací sazby ostatních profesí revizní a kontrolní činnost geodet</t>
  </si>
  <si>
    <t>2068178053</t>
  </si>
  <si>
    <t>Poznámka k položce:_x000d_
Vytýčení sítí, zaměření skutečného provedení</t>
  </si>
  <si>
    <t>92</t>
  </si>
  <si>
    <t>HZS4232</t>
  </si>
  <si>
    <t>Hodinové zúčtovací sazby ostatních profesí revizní a kontrolní činnost technik odborný</t>
  </si>
  <si>
    <t>-1022349663</t>
  </si>
  <si>
    <t xml:space="preserve">Poznámka k položce:_x000d_
Kontrola spalinové cesty, revize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</si>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</sst>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32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32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05-2019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SOKOLOVNA KRNOV CELKOVÁ REKONSTRUKCE BUDOVY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Petrovická 341/2, 794 01 Krnov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11. 1. 2021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město Krnov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Ing. Vojtěch Dužík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 xml:space="preserve">Ing. Vojtěch Dužík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'SO07 - VENKOVNÍ NTL PLYNOVOD'!J30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'SO07 - VENKOVNÍ NTL PLYNOVOD'!P92</f>
        <v>0</v>
      </c>
      <c r="AV55" s="119">
        <f>'SO07 - VENKOVNÍ NTL PLYNOVOD'!J33</f>
        <v>0</v>
      </c>
      <c r="AW55" s="119">
        <f>'SO07 - VENKOVNÍ NTL PLYNOVOD'!J34</f>
        <v>0</v>
      </c>
      <c r="AX55" s="119">
        <f>'SO07 - VENKOVNÍ NTL PLYNOVOD'!J35</f>
        <v>0</v>
      </c>
      <c r="AY55" s="119">
        <f>'SO07 - VENKOVNÍ NTL PLYNOVOD'!J36</f>
        <v>0</v>
      </c>
      <c r="AZ55" s="119">
        <f>'SO07 - VENKOVNÍ NTL PLYNOVOD'!F33</f>
        <v>0</v>
      </c>
      <c r="BA55" s="119">
        <f>'SO07 - VENKOVNÍ NTL PLYNOVOD'!F34</f>
        <v>0</v>
      </c>
      <c r="BB55" s="119">
        <f>'SO07 - VENKOVNÍ NTL PLYNOVOD'!F35</f>
        <v>0</v>
      </c>
      <c r="BC55" s="119">
        <f>'SO07 - VENKOVNÍ NTL PLYNOVOD'!F36</f>
        <v>0</v>
      </c>
      <c r="BD55" s="121">
        <f>'SO07 - VENKOVNÍ NTL PLYNOVOD'!F37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D8z91W09tBHHFC294ZHUzBNt7Lf4YrB5TwNzU4cmbYAk43s1X53e55ChU3tcP3siVjh1BkYa4r/EU+qfdAOidQ==" hashValue="tT75oUAj1raDtocUvovV90q/d/WwenLUKQH/Idr56dzQV8aCpbhFQMRZnzvECN3eytdoENTJmI37d33dTxUXk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07 - VENKOVNÍ NTL PLYNOVOD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82</v>
      </c>
    </row>
    <row r="4" s="1" customFormat="1" ht="24.96" customHeight="1">
      <c r="B4" s="19"/>
      <c r="D4" s="127" t="s">
        <v>83</v>
      </c>
      <c r="I4" s="123"/>
      <c r="L4" s="19"/>
      <c r="M4" s="128" t="s">
        <v>10</v>
      </c>
      <c r="AT4" s="16" t="s">
        <v>4</v>
      </c>
    </row>
    <row r="5" s="1" customFormat="1" ht="6.96" customHeight="1">
      <c r="B5" s="19"/>
      <c r="I5" s="123"/>
      <c r="L5" s="19"/>
    </row>
    <row r="6" s="1" customFormat="1" ht="12" customHeight="1">
      <c r="B6" s="19"/>
      <c r="D6" s="129" t="s">
        <v>16</v>
      </c>
      <c r="I6" s="123"/>
      <c r="L6" s="19"/>
    </row>
    <row r="7" s="1" customFormat="1" ht="16.5" customHeight="1">
      <c r="B7" s="19"/>
      <c r="E7" s="130" t="str">
        <f>'Rekapitulace stavby'!K6</f>
        <v>SOKOLOVNA KRNOV CELKOVÁ REKONSTRUKCE BUDOVY</v>
      </c>
      <c r="F7" s="129"/>
      <c r="G7" s="129"/>
      <c r="H7" s="129"/>
      <c r="I7" s="123"/>
      <c r="L7" s="19"/>
    </row>
    <row r="8" s="2" customFormat="1" ht="12" customHeight="1">
      <c r="A8" s="37"/>
      <c r="B8" s="43"/>
      <c r="C8" s="37"/>
      <c r="D8" s="129" t="s">
        <v>84</v>
      </c>
      <c r="E8" s="37"/>
      <c r="F8" s="37"/>
      <c r="G8" s="37"/>
      <c r="H8" s="37"/>
      <c r="I8" s="131"/>
      <c r="J8" s="37"/>
      <c r="K8" s="37"/>
      <c r="L8" s="13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3" t="s">
        <v>85</v>
      </c>
      <c r="F9" s="37"/>
      <c r="G9" s="37"/>
      <c r="H9" s="37"/>
      <c r="I9" s="131"/>
      <c r="J9" s="37"/>
      <c r="K9" s="37"/>
      <c r="L9" s="13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1"/>
      <c r="J10" s="37"/>
      <c r="K10" s="37"/>
      <c r="L10" s="13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9" t="s">
        <v>18</v>
      </c>
      <c r="E11" s="37"/>
      <c r="F11" s="134" t="s">
        <v>19</v>
      </c>
      <c r="G11" s="37"/>
      <c r="H11" s="37"/>
      <c r="I11" s="135" t="s">
        <v>20</v>
      </c>
      <c r="J11" s="134" t="s">
        <v>19</v>
      </c>
      <c r="K11" s="37"/>
      <c r="L11" s="13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9" t="s">
        <v>21</v>
      </c>
      <c r="E12" s="37"/>
      <c r="F12" s="134" t="s">
        <v>22</v>
      </c>
      <c r="G12" s="37"/>
      <c r="H12" s="37"/>
      <c r="I12" s="135" t="s">
        <v>23</v>
      </c>
      <c r="J12" s="136" t="str">
        <f>'Rekapitulace stavby'!AN8</f>
        <v>11. 1. 2021</v>
      </c>
      <c r="K12" s="37"/>
      <c r="L12" s="13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1"/>
      <c r="J13" s="37"/>
      <c r="K13" s="37"/>
      <c r="L13" s="13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9" t="s">
        <v>25</v>
      </c>
      <c r="E14" s="37"/>
      <c r="F14" s="37"/>
      <c r="G14" s="37"/>
      <c r="H14" s="37"/>
      <c r="I14" s="135" t="s">
        <v>26</v>
      </c>
      <c r="J14" s="134" t="s">
        <v>19</v>
      </c>
      <c r="K14" s="37"/>
      <c r="L14" s="13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4" t="s">
        <v>27</v>
      </c>
      <c r="F15" s="37"/>
      <c r="G15" s="37"/>
      <c r="H15" s="37"/>
      <c r="I15" s="135" t="s">
        <v>28</v>
      </c>
      <c r="J15" s="134" t="s">
        <v>19</v>
      </c>
      <c r="K15" s="37"/>
      <c r="L15" s="13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1"/>
      <c r="J16" s="37"/>
      <c r="K16" s="37"/>
      <c r="L16" s="13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9" t="s">
        <v>29</v>
      </c>
      <c r="E17" s="37"/>
      <c r="F17" s="37"/>
      <c r="G17" s="37"/>
      <c r="H17" s="37"/>
      <c r="I17" s="135" t="s">
        <v>26</v>
      </c>
      <c r="J17" s="32" t="str">
        <f>'Rekapitulace stavby'!AN13</f>
        <v>Vyplň údaj</v>
      </c>
      <c r="K17" s="37"/>
      <c r="L17" s="13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4"/>
      <c r="G18" s="134"/>
      <c r="H18" s="134"/>
      <c r="I18" s="135" t="s">
        <v>28</v>
      </c>
      <c r="J18" s="32" t="str">
        <f>'Rekapitulace stavby'!AN14</f>
        <v>Vyplň údaj</v>
      </c>
      <c r="K18" s="37"/>
      <c r="L18" s="13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1"/>
      <c r="J19" s="37"/>
      <c r="K19" s="37"/>
      <c r="L19" s="13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9" t="s">
        <v>31</v>
      </c>
      <c r="E20" s="37"/>
      <c r="F20" s="37"/>
      <c r="G20" s="37"/>
      <c r="H20" s="37"/>
      <c r="I20" s="135" t="s">
        <v>26</v>
      </c>
      <c r="J20" s="134" t="s">
        <v>32</v>
      </c>
      <c r="K20" s="37"/>
      <c r="L20" s="13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4" t="s">
        <v>33</v>
      </c>
      <c r="F21" s="37"/>
      <c r="G21" s="37"/>
      <c r="H21" s="37"/>
      <c r="I21" s="135" t="s">
        <v>28</v>
      </c>
      <c r="J21" s="134" t="s">
        <v>19</v>
      </c>
      <c r="K21" s="37"/>
      <c r="L21" s="13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1"/>
      <c r="J22" s="37"/>
      <c r="K22" s="37"/>
      <c r="L22" s="13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9" t="s">
        <v>35</v>
      </c>
      <c r="E23" s="37"/>
      <c r="F23" s="37"/>
      <c r="G23" s="37"/>
      <c r="H23" s="37"/>
      <c r="I23" s="135" t="s">
        <v>26</v>
      </c>
      <c r="J23" s="134" t="s">
        <v>32</v>
      </c>
      <c r="K23" s="37"/>
      <c r="L23" s="13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4" t="s">
        <v>33</v>
      </c>
      <c r="F24" s="37"/>
      <c r="G24" s="37"/>
      <c r="H24" s="37"/>
      <c r="I24" s="135" t="s">
        <v>28</v>
      </c>
      <c r="J24" s="134" t="s">
        <v>19</v>
      </c>
      <c r="K24" s="37"/>
      <c r="L24" s="13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1"/>
      <c r="J25" s="37"/>
      <c r="K25" s="37"/>
      <c r="L25" s="13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9" t="s">
        <v>36</v>
      </c>
      <c r="E26" s="37"/>
      <c r="F26" s="37"/>
      <c r="G26" s="37"/>
      <c r="H26" s="37"/>
      <c r="I26" s="131"/>
      <c r="J26" s="37"/>
      <c r="K26" s="37"/>
      <c r="L26" s="13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40"/>
      <c r="J27" s="137"/>
      <c r="K27" s="137"/>
      <c r="L27" s="141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1"/>
      <c r="J28" s="37"/>
      <c r="K28" s="37"/>
      <c r="L28" s="13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3"/>
      <c r="J29" s="142"/>
      <c r="K29" s="142"/>
      <c r="L29" s="13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31"/>
      <c r="J30" s="145">
        <f>ROUND(J92, 2)</f>
        <v>0</v>
      </c>
      <c r="K30" s="37"/>
      <c r="L30" s="13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3"/>
      <c r="J31" s="142"/>
      <c r="K31" s="142"/>
      <c r="L31" s="13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6" t="s">
        <v>40</v>
      </c>
      <c r="G32" s="37"/>
      <c r="H32" s="37"/>
      <c r="I32" s="147" t="s">
        <v>39</v>
      </c>
      <c r="J32" s="146" t="s">
        <v>41</v>
      </c>
      <c r="K32" s="37"/>
      <c r="L32" s="13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42</v>
      </c>
      <c r="E33" s="129" t="s">
        <v>43</v>
      </c>
      <c r="F33" s="149">
        <f>ROUND((SUM(BE92:BE421)),  2)</f>
        <v>0</v>
      </c>
      <c r="G33" s="37"/>
      <c r="H33" s="37"/>
      <c r="I33" s="150">
        <v>0.20999999999999999</v>
      </c>
      <c r="J33" s="149">
        <f>ROUND(((SUM(BE92:BE421))*I33),  2)</f>
        <v>0</v>
      </c>
      <c r="K33" s="37"/>
      <c r="L33" s="13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9" t="s">
        <v>44</v>
      </c>
      <c r="F34" s="149">
        <f>ROUND((SUM(BF92:BF421)),  2)</f>
        <v>0</v>
      </c>
      <c r="G34" s="37"/>
      <c r="H34" s="37"/>
      <c r="I34" s="150">
        <v>0.14999999999999999</v>
      </c>
      <c r="J34" s="149">
        <f>ROUND(((SUM(BF92:BF421))*I34),  2)</f>
        <v>0</v>
      </c>
      <c r="K34" s="37"/>
      <c r="L34" s="13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9" t="s">
        <v>45</v>
      </c>
      <c r="F35" s="149">
        <f>ROUND((SUM(BG92:BG421)),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13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9" t="s">
        <v>46</v>
      </c>
      <c r="F36" s="149">
        <f>ROUND((SUM(BH92:BH421)),  2)</f>
        <v>0</v>
      </c>
      <c r="G36" s="37"/>
      <c r="H36" s="37"/>
      <c r="I36" s="150">
        <v>0.14999999999999999</v>
      </c>
      <c r="J36" s="149">
        <f>0</f>
        <v>0</v>
      </c>
      <c r="K36" s="37"/>
      <c r="L36" s="13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9" t="s">
        <v>47</v>
      </c>
      <c r="F37" s="149">
        <f>ROUND((SUM(BI92:BI421)),  2)</f>
        <v>0</v>
      </c>
      <c r="G37" s="37"/>
      <c r="H37" s="37"/>
      <c r="I37" s="150">
        <v>0</v>
      </c>
      <c r="J37" s="149">
        <f>0</f>
        <v>0</v>
      </c>
      <c r="K37" s="37"/>
      <c r="L37" s="13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1"/>
      <c r="J38" s="37"/>
      <c r="K38" s="37"/>
      <c r="L38" s="13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6"/>
      <c r="J39" s="157">
        <f>SUM(J30:J37)</f>
        <v>0</v>
      </c>
      <c r="K39" s="158"/>
      <c r="L39" s="13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13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13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86</v>
      </c>
      <c r="D45" s="39"/>
      <c r="E45" s="39"/>
      <c r="F45" s="39"/>
      <c r="G45" s="39"/>
      <c r="H45" s="39"/>
      <c r="I45" s="131"/>
      <c r="J45" s="39"/>
      <c r="K45" s="39"/>
      <c r="L45" s="132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1"/>
      <c r="J46" s="39"/>
      <c r="K46" s="39"/>
      <c r="L46" s="132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1"/>
      <c r="J47" s="39"/>
      <c r="K47" s="39"/>
      <c r="L47" s="132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5" t="str">
        <f>E7</f>
        <v>SOKOLOVNA KRNOV CELKOVÁ REKONSTRUKCE BUDOVY</v>
      </c>
      <c r="F48" s="31"/>
      <c r="G48" s="31"/>
      <c r="H48" s="31"/>
      <c r="I48" s="131"/>
      <c r="J48" s="39"/>
      <c r="K48" s="39"/>
      <c r="L48" s="132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84</v>
      </c>
      <c r="D49" s="39"/>
      <c r="E49" s="39"/>
      <c r="F49" s="39"/>
      <c r="G49" s="39"/>
      <c r="H49" s="39"/>
      <c r="I49" s="131"/>
      <c r="J49" s="39"/>
      <c r="K49" s="39"/>
      <c r="L49" s="132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SO07 - VENKOVNÍ NTL PLYNOVOD</v>
      </c>
      <c r="F50" s="39"/>
      <c r="G50" s="39"/>
      <c r="H50" s="39"/>
      <c r="I50" s="131"/>
      <c r="J50" s="39"/>
      <c r="K50" s="39"/>
      <c r="L50" s="132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1"/>
      <c r="J51" s="39"/>
      <c r="K51" s="39"/>
      <c r="L51" s="132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Petrovická 341/2, 794 01 Krnov</v>
      </c>
      <c r="G52" s="39"/>
      <c r="H52" s="39"/>
      <c r="I52" s="135" t="s">
        <v>23</v>
      </c>
      <c r="J52" s="71" t="str">
        <f>IF(J12="","",J12)</f>
        <v>11. 1. 2021</v>
      </c>
      <c r="K52" s="39"/>
      <c r="L52" s="132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1"/>
      <c r="J53" s="39"/>
      <c r="K53" s="39"/>
      <c r="L53" s="132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město Krnov </v>
      </c>
      <c r="G54" s="39"/>
      <c r="H54" s="39"/>
      <c r="I54" s="135" t="s">
        <v>31</v>
      </c>
      <c r="J54" s="35" t="str">
        <f>E21</f>
        <v xml:space="preserve">Ing. Vojtěch Dužík </v>
      </c>
      <c r="K54" s="39"/>
      <c r="L54" s="132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5" t="s">
        <v>35</v>
      </c>
      <c r="J55" s="35" t="str">
        <f>E24</f>
        <v xml:space="preserve">Ing. Vojtěch Dužík </v>
      </c>
      <c r="K55" s="39"/>
      <c r="L55" s="132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1"/>
      <c r="J56" s="39"/>
      <c r="K56" s="39"/>
      <c r="L56" s="132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6" t="s">
        <v>87</v>
      </c>
      <c r="D57" s="167"/>
      <c r="E57" s="167"/>
      <c r="F57" s="167"/>
      <c r="G57" s="167"/>
      <c r="H57" s="167"/>
      <c r="I57" s="168"/>
      <c r="J57" s="169" t="s">
        <v>88</v>
      </c>
      <c r="K57" s="167"/>
      <c r="L57" s="132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1"/>
      <c r="J58" s="39"/>
      <c r="K58" s="39"/>
      <c r="L58" s="132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0" t="s">
        <v>70</v>
      </c>
      <c r="D59" s="39"/>
      <c r="E59" s="39"/>
      <c r="F59" s="39"/>
      <c r="G59" s="39"/>
      <c r="H59" s="39"/>
      <c r="I59" s="131"/>
      <c r="J59" s="101">
        <f>J92</f>
        <v>0</v>
      </c>
      <c r="K59" s="39"/>
      <c r="L59" s="132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89</v>
      </c>
    </row>
    <row r="60" s="9" customFormat="1" ht="24.96" customHeight="1">
      <c r="A60" s="9"/>
      <c r="B60" s="171"/>
      <c r="C60" s="172"/>
      <c r="D60" s="173" t="s">
        <v>90</v>
      </c>
      <c r="E60" s="174"/>
      <c r="F60" s="174"/>
      <c r="G60" s="174"/>
      <c r="H60" s="174"/>
      <c r="I60" s="175"/>
      <c r="J60" s="176">
        <f>J93</f>
        <v>0</v>
      </c>
      <c r="K60" s="172"/>
      <c r="L60" s="17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8"/>
      <c r="C61" s="179"/>
      <c r="D61" s="180" t="s">
        <v>91</v>
      </c>
      <c r="E61" s="181"/>
      <c r="F61" s="181"/>
      <c r="G61" s="181"/>
      <c r="H61" s="181"/>
      <c r="I61" s="182"/>
      <c r="J61" s="183">
        <f>J94</f>
        <v>0</v>
      </c>
      <c r="K61" s="179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8"/>
      <c r="C62" s="179"/>
      <c r="D62" s="180" t="s">
        <v>92</v>
      </c>
      <c r="E62" s="181"/>
      <c r="F62" s="181"/>
      <c r="G62" s="181"/>
      <c r="H62" s="181"/>
      <c r="I62" s="182"/>
      <c r="J62" s="183">
        <f>J145</f>
        <v>0</v>
      </c>
      <c r="K62" s="179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8"/>
      <c r="C63" s="179"/>
      <c r="D63" s="180" t="s">
        <v>93</v>
      </c>
      <c r="E63" s="181"/>
      <c r="F63" s="181"/>
      <c r="G63" s="181"/>
      <c r="H63" s="181"/>
      <c r="I63" s="182"/>
      <c r="J63" s="183">
        <f>J155</f>
        <v>0</v>
      </c>
      <c r="K63" s="179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8"/>
      <c r="C64" s="179"/>
      <c r="D64" s="180" t="s">
        <v>94</v>
      </c>
      <c r="E64" s="181"/>
      <c r="F64" s="181"/>
      <c r="G64" s="181"/>
      <c r="H64" s="181"/>
      <c r="I64" s="182"/>
      <c r="J64" s="183">
        <f>J163</f>
        <v>0</v>
      </c>
      <c r="K64" s="179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8"/>
      <c r="C65" s="179"/>
      <c r="D65" s="180" t="s">
        <v>95</v>
      </c>
      <c r="E65" s="181"/>
      <c r="F65" s="181"/>
      <c r="G65" s="181"/>
      <c r="H65" s="181"/>
      <c r="I65" s="182"/>
      <c r="J65" s="183">
        <f>J170</f>
        <v>0</v>
      </c>
      <c r="K65" s="179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8"/>
      <c r="C66" s="179"/>
      <c r="D66" s="180" t="s">
        <v>96</v>
      </c>
      <c r="E66" s="181"/>
      <c r="F66" s="181"/>
      <c r="G66" s="181"/>
      <c r="H66" s="181"/>
      <c r="I66" s="182"/>
      <c r="J66" s="183">
        <f>J188</f>
        <v>0</v>
      </c>
      <c r="K66" s="179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1"/>
      <c r="C67" s="172"/>
      <c r="D67" s="173" t="s">
        <v>97</v>
      </c>
      <c r="E67" s="174"/>
      <c r="F67" s="174"/>
      <c r="G67" s="174"/>
      <c r="H67" s="174"/>
      <c r="I67" s="175"/>
      <c r="J67" s="176">
        <f>J195</f>
        <v>0</v>
      </c>
      <c r="K67" s="172"/>
      <c r="L67" s="17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8"/>
      <c r="C68" s="179"/>
      <c r="D68" s="180" t="s">
        <v>98</v>
      </c>
      <c r="E68" s="181"/>
      <c r="F68" s="181"/>
      <c r="G68" s="181"/>
      <c r="H68" s="181"/>
      <c r="I68" s="182"/>
      <c r="J68" s="183">
        <f>J196</f>
        <v>0</v>
      </c>
      <c r="K68" s="179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8"/>
      <c r="C69" s="179"/>
      <c r="D69" s="180" t="s">
        <v>99</v>
      </c>
      <c r="E69" s="181"/>
      <c r="F69" s="181"/>
      <c r="G69" s="181"/>
      <c r="H69" s="181"/>
      <c r="I69" s="182"/>
      <c r="J69" s="183">
        <f>J344</f>
        <v>0</v>
      </c>
      <c r="K69" s="179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1"/>
      <c r="C70" s="172"/>
      <c r="D70" s="173" t="s">
        <v>100</v>
      </c>
      <c r="E70" s="174"/>
      <c r="F70" s="174"/>
      <c r="G70" s="174"/>
      <c r="H70" s="174"/>
      <c r="I70" s="175"/>
      <c r="J70" s="176">
        <f>J351</f>
        <v>0</v>
      </c>
      <c r="K70" s="172"/>
      <c r="L70" s="177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8"/>
      <c r="C71" s="179"/>
      <c r="D71" s="180" t="s">
        <v>101</v>
      </c>
      <c r="E71" s="181"/>
      <c r="F71" s="181"/>
      <c r="G71" s="181"/>
      <c r="H71" s="181"/>
      <c r="I71" s="182"/>
      <c r="J71" s="183">
        <f>J352</f>
        <v>0</v>
      </c>
      <c r="K71" s="179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1"/>
      <c r="C72" s="172"/>
      <c r="D72" s="173" t="s">
        <v>102</v>
      </c>
      <c r="E72" s="174"/>
      <c r="F72" s="174"/>
      <c r="G72" s="174"/>
      <c r="H72" s="174"/>
      <c r="I72" s="175"/>
      <c r="J72" s="176">
        <f>J412</f>
        <v>0</v>
      </c>
      <c r="K72" s="172"/>
      <c r="L72" s="177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37"/>
      <c r="B73" s="38"/>
      <c r="C73" s="39"/>
      <c r="D73" s="39"/>
      <c r="E73" s="39"/>
      <c r="F73" s="39"/>
      <c r="G73" s="39"/>
      <c r="H73" s="39"/>
      <c r="I73" s="131"/>
      <c r="J73" s="39"/>
      <c r="K73" s="39"/>
      <c r="L73" s="132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58"/>
      <c r="C74" s="59"/>
      <c r="D74" s="59"/>
      <c r="E74" s="59"/>
      <c r="F74" s="59"/>
      <c r="G74" s="59"/>
      <c r="H74" s="59"/>
      <c r="I74" s="161"/>
      <c r="J74" s="59"/>
      <c r="K74" s="59"/>
      <c r="L74" s="132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8" s="2" customFormat="1" ht="6.96" customHeight="1">
      <c r="A78" s="37"/>
      <c r="B78" s="60"/>
      <c r="C78" s="61"/>
      <c r="D78" s="61"/>
      <c r="E78" s="61"/>
      <c r="F78" s="61"/>
      <c r="G78" s="61"/>
      <c r="H78" s="61"/>
      <c r="I78" s="164"/>
      <c r="J78" s="61"/>
      <c r="K78" s="61"/>
      <c r="L78" s="132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24.96" customHeight="1">
      <c r="A79" s="37"/>
      <c r="B79" s="38"/>
      <c r="C79" s="22" t="s">
        <v>103</v>
      </c>
      <c r="D79" s="39"/>
      <c r="E79" s="39"/>
      <c r="F79" s="39"/>
      <c r="G79" s="39"/>
      <c r="H79" s="39"/>
      <c r="I79" s="131"/>
      <c r="J79" s="39"/>
      <c r="K79" s="39"/>
      <c r="L79" s="132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131"/>
      <c r="J80" s="39"/>
      <c r="K80" s="39"/>
      <c r="L80" s="132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16</v>
      </c>
      <c r="D81" s="39"/>
      <c r="E81" s="39"/>
      <c r="F81" s="39"/>
      <c r="G81" s="39"/>
      <c r="H81" s="39"/>
      <c r="I81" s="131"/>
      <c r="J81" s="39"/>
      <c r="K81" s="39"/>
      <c r="L81" s="13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165" t="str">
        <f>E7</f>
        <v>SOKOLOVNA KRNOV CELKOVÁ REKONSTRUKCE BUDOVY</v>
      </c>
      <c r="F82" s="31"/>
      <c r="G82" s="31"/>
      <c r="H82" s="31"/>
      <c r="I82" s="131"/>
      <c r="J82" s="39"/>
      <c r="K82" s="39"/>
      <c r="L82" s="13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84</v>
      </c>
      <c r="D83" s="39"/>
      <c r="E83" s="39"/>
      <c r="F83" s="39"/>
      <c r="G83" s="39"/>
      <c r="H83" s="39"/>
      <c r="I83" s="131"/>
      <c r="J83" s="39"/>
      <c r="K83" s="39"/>
      <c r="L83" s="13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9"/>
      <c r="D84" s="39"/>
      <c r="E84" s="68" t="str">
        <f>E9</f>
        <v>SO07 - VENKOVNÍ NTL PLYNOVOD</v>
      </c>
      <c r="F84" s="39"/>
      <c r="G84" s="39"/>
      <c r="H84" s="39"/>
      <c r="I84" s="131"/>
      <c r="J84" s="39"/>
      <c r="K84" s="39"/>
      <c r="L84" s="13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131"/>
      <c r="J85" s="39"/>
      <c r="K85" s="39"/>
      <c r="L85" s="13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21</v>
      </c>
      <c r="D86" s="39"/>
      <c r="E86" s="39"/>
      <c r="F86" s="26" t="str">
        <f>F12</f>
        <v>Petrovická 341/2, 794 01 Krnov</v>
      </c>
      <c r="G86" s="39"/>
      <c r="H86" s="39"/>
      <c r="I86" s="135" t="s">
        <v>23</v>
      </c>
      <c r="J86" s="71" t="str">
        <f>IF(J12="","",J12)</f>
        <v>11. 1. 2021</v>
      </c>
      <c r="K86" s="39"/>
      <c r="L86" s="13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131"/>
      <c r="J87" s="39"/>
      <c r="K87" s="39"/>
      <c r="L87" s="13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25</v>
      </c>
      <c r="D88" s="39"/>
      <c r="E88" s="39"/>
      <c r="F88" s="26" t="str">
        <f>E15</f>
        <v xml:space="preserve">město Krnov </v>
      </c>
      <c r="G88" s="39"/>
      <c r="H88" s="39"/>
      <c r="I88" s="135" t="s">
        <v>31</v>
      </c>
      <c r="J88" s="35" t="str">
        <f>E21</f>
        <v xml:space="preserve">Ing. Vojtěch Dužík </v>
      </c>
      <c r="K88" s="39"/>
      <c r="L88" s="13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29</v>
      </c>
      <c r="D89" s="39"/>
      <c r="E89" s="39"/>
      <c r="F89" s="26" t="str">
        <f>IF(E18="","",E18)</f>
        <v>Vyplň údaj</v>
      </c>
      <c r="G89" s="39"/>
      <c r="H89" s="39"/>
      <c r="I89" s="135" t="s">
        <v>35</v>
      </c>
      <c r="J89" s="35" t="str">
        <f>E24</f>
        <v xml:space="preserve">Ing. Vojtěch Dužík </v>
      </c>
      <c r="K89" s="39"/>
      <c r="L89" s="13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0.32" customHeight="1">
      <c r="A90" s="37"/>
      <c r="B90" s="38"/>
      <c r="C90" s="39"/>
      <c r="D90" s="39"/>
      <c r="E90" s="39"/>
      <c r="F90" s="39"/>
      <c r="G90" s="39"/>
      <c r="H90" s="39"/>
      <c r="I90" s="131"/>
      <c r="J90" s="39"/>
      <c r="K90" s="39"/>
      <c r="L90" s="13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11" customFormat="1" ht="29.28" customHeight="1">
      <c r="A91" s="185"/>
      <c r="B91" s="186"/>
      <c r="C91" s="187" t="s">
        <v>104</v>
      </c>
      <c r="D91" s="188" t="s">
        <v>57</v>
      </c>
      <c r="E91" s="188" t="s">
        <v>53</v>
      </c>
      <c r="F91" s="188" t="s">
        <v>54</v>
      </c>
      <c r="G91" s="188" t="s">
        <v>105</v>
      </c>
      <c r="H91" s="188" t="s">
        <v>106</v>
      </c>
      <c r="I91" s="189" t="s">
        <v>107</v>
      </c>
      <c r="J91" s="188" t="s">
        <v>88</v>
      </c>
      <c r="K91" s="190" t="s">
        <v>108</v>
      </c>
      <c r="L91" s="191"/>
      <c r="M91" s="91" t="s">
        <v>19</v>
      </c>
      <c r="N91" s="92" t="s">
        <v>42</v>
      </c>
      <c r="O91" s="92" t="s">
        <v>109</v>
      </c>
      <c r="P91" s="92" t="s">
        <v>110</v>
      </c>
      <c r="Q91" s="92" t="s">
        <v>111</v>
      </c>
      <c r="R91" s="92" t="s">
        <v>112</v>
      </c>
      <c r="S91" s="92" t="s">
        <v>113</v>
      </c>
      <c r="T91" s="93" t="s">
        <v>114</v>
      </c>
      <c r="U91" s="185"/>
      <c r="V91" s="185"/>
      <c r="W91" s="185"/>
      <c r="X91" s="185"/>
      <c r="Y91" s="185"/>
      <c r="Z91" s="185"/>
      <c r="AA91" s="185"/>
      <c r="AB91" s="185"/>
      <c r="AC91" s="185"/>
      <c r="AD91" s="185"/>
      <c r="AE91" s="185"/>
    </row>
    <row r="92" s="2" customFormat="1" ht="22.8" customHeight="1">
      <c r="A92" s="37"/>
      <c r="B92" s="38"/>
      <c r="C92" s="98" t="s">
        <v>115</v>
      </c>
      <c r="D92" s="39"/>
      <c r="E92" s="39"/>
      <c r="F92" s="39"/>
      <c r="G92" s="39"/>
      <c r="H92" s="39"/>
      <c r="I92" s="131"/>
      <c r="J92" s="192">
        <f>BK92</f>
        <v>0</v>
      </c>
      <c r="K92" s="39"/>
      <c r="L92" s="43"/>
      <c r="M92" s="94"/>
      <c r="N92" s="193"/>
      <c r="O92" s="95"/>
      <c r="P92" s="194">
        <f>P93+P195+P351+P412</f>
        <v>0</v>
      </c>
      <c r="Q92" s="95"/>
      <c r="R92" s="194">
        <f>R93+R195+R351+R412</f>
        <v>20.264096876</v>
      </c>
      <c r="S92" s="95"/>
      <c r="T92" s="195">
        <f>T93+T195+T351+T412</f>
        <v>0.88366999999999996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71</v>
      </c>
      <c r="AU92" s="16" t="s">
        <v>89</v>
      </c>
      <c r="BK92" s="196">
        <f>BK93+BK195+BK351+BK412</f>
        <v>0</v>
      </c>
    </row>
    <row r="93" s="12" customFormat="1" ht="25.92" customHeight="1">
      <c r="A93" s="12"/>
      <c r="B93" s="197"/>
      <c r="C93" s="198"/>
      <c r="D93" s="199" t="s">
        <v>71</v>
      </c>
      <c r="E93" s="200" t="s">
        <v>116</v>
      </c>
      <c r="F93" s="200" t="s">
        <v>117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P94+P145+P155+P163+P170+P188</f>
        <v>0</v>
      </c>
      <c r="Q93" s="205"/>
      <c r="R93" s="206">
        <f>R94+R145+R155+R163+R170+R188</f>
        <v>20.070744699999999</v>
      </c>
      <c r="S93" s="205"/>
      <c r="T93" s="207">
        <f>T94+T145+T155+T163+T170+T188</f>
        <v>0.13450000000000001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80</v>
      </c>
      <c r="AT93" s="209" t="s">
        <v>71</v>
      </c>
      <c r="AU93" s="209" t="s">
        <v>72</v>
      </c>
      <c r="AY93" s="208" t="s">
        <v>118</v>
      </c>
      <c r="BK93" s="210">
        <f>BK94+BK145+BK155+BK163+BK170+BK188</f>
        <v>0</v>
      </c>
    </row>
    <row r="94" s="12" customFormat="1" ht="22.8" customHeight="1">
      <c r="A94" s="12"/>
      <c r="B94" s="197"/>
      <c r="C94" s="198"/>
      <c r="D94" s="199" t="s">
        <v>71</v>
      </c>
      <c r="E94" s="211" t="s">
        <v>80</v>
      </c>
      <c r="F94" s="211" t="s">
        <v>119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SUM(P95:P144)</f>
        <v>0</v>
      </c>
      <c r="Q94" s="205"/>
      <c r="R94" s="206">
        <f>SUM(R95:R144)</f>
        <v>19.914928</v>
      </c>
      <c r="S94" s="205"/>
      <c r="T94" s="207">
        <f>SUM(T95:T144)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80</v>
      </c>
      <c r="AT94" s="209" t="s">
        <v>71</v>
      </c>
      <c r="AU94" s="209" t="s">
        <v>80</v>
      </c>
      <c r="AY94" s="208" t="s">
        <v>118</v>
      </c>
      <c r="BK94" s="210">
        <f>SUM(BK95:BK144)</f>
        <v>0</v>
      </c>
    </row>
    <row r="95" s="2" customFormat="1" ht="21.75" customHeight="1">
      <c r="A95" s="37"/>
      <c r="B95" s="38"/>
      <c r="C95" s="213" t="s">
        <v>80</v>
      </c>
      <c r="D95" s="213" t="s">
        <v>120</v>
      </c>
      <c r="E95" s="214" t="s">
        <v>121</v>
      </c>
      <c r="F95" s="215" t="s">
        <v>122</v>
      </c>
      <c r="G95" s="216" t="s">
        <v>123</v>
      </c>
      <c r="H95" s="217">
        <v>35.68</v>
      </c>
      <c r="I95" s="218"/>
      <c r="J95" s="219">
        <f>ROUND(I95*H95,2)</f>
        <v>0</v>
      </c>
      <c r="K95" s="215" t="s">
        <v>124</v>
      </c>
      <c r="L95" s="43"/>
      <c r="M95" s="220" t="s">
        <v>19</v>
      </c>
      <c r="N95" s="221" t="s">
        <v>43</v>
      </c>
      <c r="O95" s="83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4" t="s">
        <v>125</v>
      </c>
      <c r="AT95" s="224" t="s">
        <v>120</v>
      </c>
      <c r="AU95" s="224" t="s">
        <v>82</v>
      </c>
      <c r="AY95" s="16" t="s">
        <v>118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6" t="s">
        <v>80</v>
      </c>
      <c r="BK95" s="225">
        <f>ROUND(I95*H95,2)</f>
        <v>0</v>
      </c>
      <c r="BL95" s="16" t="s">
        <v>125</v>
      </c>
      <c r="BM95" s="224" t="s">
        <v>126</v>
      </c>
    </row>
    <row r="96" s="2" customFormat="1">
      <c r="A96" s="37"/>
      <c r="B96" s="38"/>
      <c r="C96" s="39"/>
      <c r="D96" s="226" t="s">
        <v>127</v>
      </c>
      <c r="E96" s="39"/>
      <c r="F96" s="227" t="s">
        <v>128</v>
      </c>
      <c r="G96" s="39"/>
      <c r="H96" s="39"/>
      <c r="I96" s="131"/>
      <c r="J96" s="39"/>
      <c r="K96" s="39"/>
      <c r="L96" s="43"/>
      <c r="M96" s="228"/>
      <c r="N96" s="229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127</v>
      </c>
      <c r="AU96" s="16" t="s">
        <v>82</v>
      </c>
    </row>
    <row r="97" s="2" customFormat="1">
      <c r="A97" s="37"/>
      <c r="B97" s="38"/>
      <c r="C97" s="39"/>
      <c r="D97" s="226" t="s">
        <v>129</v>
      </c>
      <c r="E97" s="39"/>
      <c r="F97" s="227" t="s">
        <v>130</v>
      </c>
      <c r="G97" s="39"/>
      <c r="H97" s="39"/>
      <c r="I97" s="131"/>
      <c r="J97" s="39"/>
      <c r="K97" s="39"/>
      <c r="L97" s="43"/>
      <c r="M97" s="228"/>
      <c r="N97" s="229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129</v>
      </c>
      <c r="AU97" s="16" t="s">
        <v>82</v>
      </c>
    </row>
    <row r="98" s="13" customFormat="1">
      <c r="A98" s="13"/>
      <c r="B98" s="230"/>
      <c r="C98" s="231"/>
      <c r="D98" s="226" t="s">
        <v>131</v>
      </c>
      <c r="E98" s="232" t="s">
        <v>19</v>
      </c>
      <c r="F98" s="233" t="s">
        <v>132</v>
      </c>
      <c r="G98" s="231"/>
      <c r="H98" s="234">
        <v>35.68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131</v>
      </c>
      <c r="AU98" s="240" t="s">
        <v>82</v>
      </c>
      <c r="AV98" s="13" t="s">
        <v>82</v>
      </c>
      <c r="AW98" s="13" t="s">
        <v>34</v>
      </c>
      <c r="AX98" s="13" t="s">
        <v>80</v>
      </c>
      <c r="AY98" s="240" t="s">
        <v>118</v>
      </c>
    </row>
    <row r="99" s="2" customFormat="1" ht="16.5" customHeight="1">
      <c r="A99" s="37"/>
      <c r="B99" s="38"/>
      <c r="C99" s="213" t="s">
        <v>82</v>
      </c>
      <c r="D99" s="213" t="s">
        <v>120</v>
      </c>
      <c r="E99" s="214" t="s">
        <v>133</v>
      </c>
      <c r="F99" s="215" t="s">
        <v>134</v>
      </c>
      <c r="G99" s="216" t="s">
        <v>135</v>
      </c>
      <c r="H99" s="217">
        <v>89.200000000000003</v>
      </c>
      <c r="I99" s="218"/>
      <c r="J99" s="219">
        <f>ROUND(I99*H99,2)</f>
        <v>0</v>
      </c>
      <c r="K99" s="215" t="s">
        <v>124</v>
      </c>
      <c r="L99" s="43"/>
      <c r="M99" s="220" t="s">
        <v>19</v>
      </c>
      <c r="N99" s="221" t="s">
        <v>43</v>
      </c>
      <c r="O99" s="83"/>
      <c r="P99" s="222">
        <f>O99*H99</f>
        <v>0</v>
      </c>
      <c r="Q99" s="222">
        <v>0.00084000000000000003</v>
      </c>
      <c r="R99" s="222">
        <f>Q99*H99</f>
        <v>0.074928000000000008</v>
      </c>
      <c r="S99" s="222">
        <v>0</v>
      </c>
      <c r="T99" s="22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4" t="s">
        <v>125</v>
      </c>
      <c r="AT99" s="224" t="s">
        <v>120</v>
      </c>
      <c r="AU99" s="224" t="s">
        <v>82</v>
      </c>
      <c r="AY99" s="16" t="s">
        <v>118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6" t="s">
        <v>80</v>
      </c>
      <c r="BK99" s="225">
        <f>ROUND(I99*H99,2)</f>
        <v>0</v>
      </c>
      <c r="BL99" s="16" t="s">
        <v>125</v>
      </c>
      <c r="BM99" s="224" t="s">
        <v>136</v>
      </c>
    </row>
    <row r="100" s="2" customFormat="1">
      <c r="A100" s="37"/>
      <c r="B100" s="38"/>
      <c r="C100" s="39"/>
      <c r="D100" s="226" t="s">
        <v>127</v>
      </c>
      <c r="E100" s="39"/>
      <c r="F100" s="227" t="s">
        <v>137</v>
      </c>
      <c r="G100" s="39"/>
      <c r="H100" s="39"/>
      <c r="I100" s="131"/>
      <c r="J100" s="39"/>
      <c r="K100" s="39"/>
      <c r="L100" s="43"/>
      <c r="M100" s="228"/>
      <c r="N100" s="229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127</v>
      </c>
      <c r="AU100" s="16" t="s">
        <v>82</v>
      </c>
    </row>
    <row r="101" s="2" customFormat="1">
      <c r="A101" s="37"/>
      <c r="B101" s="38"/>
      <c r="C101" s="39"/>
      <c r="D101" s="226" t="s">
        <v>129</v>
      </c>
      <c r="E101" s="39"/>
      <c r="F101" s="227" t="s">
        <v>130</v>
      </c>
      <c r="G101" s="39"/>
      <c r="H101" s="39"/>
      <c r="I101" s="131"/>
      <c r="J101" s="39"/>
      <c r="K101" s="39"/>
      <c r="L101" s="43"/>
      <c r="M101" s="228"/>
      <c r="N101" s="229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129</v>
      </c>
      <c r="AU101" s="16" t="s">
        <v>82</v>
      </c>
    </row>
    <row r="102" s="13" customFormat="1">
      <c r="A102" s="13"/>
      <c r="B102" s="230"/>
      <c r="C102" s="231"/>
      <c r="D102" s="226" t="s">
        <v>131</v>
      </c>
      <c r="E102" s="232" t="s">
        <v>19</v>
      </c>
      <c r="F102" s="233" t="s">
        <v>138</v>
      </c>
      <c r="G102" s="231"/>
      <c r="H102" s="234">
        <v>89.200000000000003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131</v>
      </c>
      <c r="AU102" s="240" t="s">
        <v>82</v>
      </c>
      <c r="AV102" s="13" t="s">
        <v>82</v>
      </c>
      <c r="AW102" s="13" t="s">
        <v>34</v>
      </c>
      <c r="AX102" s="13" t="s">
        <v>80</v>
      </c>
      <c r="AY102" s="240" t="s">
        <v>118</v>
      </c>
    </row>
    <row r="103" s="2" customFormat="1" ht="21.75" customHeight="1">
      <c r="A103" s="37"/>
      <c r="B103" s="38"/>
      <c r="C103" s="213" t="s">
        <v>139</v>
      </c>
      <c r="D103" s="213" t="s">
        <v>120</v>
      </c>
      <c r="E103" s="214" t="s">
        <v>140</v>
      </c>
      <c r="F103" s="215" t="s">
        <v>141</v>
      </c>
      <c r="G103" s="216" t="s">
        <v>135</v>
      </c>
      <c r="H103" s="217">
        <v>89.200000000000003</v>
      </c>
      <c r="I103" s="218"/>
      <c r="J103" s="219">
        <f>ROUND(I103*H103,2)</f>
        <v>0</v>
      </c>
      <c r="K103" s="215" t="s">
        <v>124</v>
      </c>
      <c r="L103" s="43"/>
      <c r="M103" s="220" t="s">
        <v>19</v>
      </c>
      <c r="N103" s="221" t="s">
        <v>43</v>
      </c>
      <c r="O103" s="83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4" t="s">
        <v>125</v>
      </c>
      <c r="AT103" s="224" t="s">
        <v>120</v>
      </c>
      <c r="AU103" s="224" t="s">
        <v>82</v>
      </c>
      <c r="AY103" s="16" t="s">
        <v>118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6" t="s">
        <v>80</v>
      </c>
      <c r="BK103" s="225">
        <f>ROUND(I103*H103,2)</f>
        <v>0</v>
      </c>
      <c r="BL103" s="16" t="s">
        <v>125</v>
      </c>
      <c r="BM103" s="224" t="s">
        <v>142</v>
      </c>
    </row>
    <row r="104" s="2" customFormat="1">
      <c r="A104" s="37"/>
      <c r="B104" s="38"/>
      <c r="C104" s="39"/>
      <c r="D104" s="226" t="s">
        <v>129</v>
      </c>
      <c r="E104" s="39"/>
      <c r="F104" s="227" t="s">
        <v>130</v>
      </c>
      <c r="G104" s="39"/>
      <c r="H104" s="39"/>
      <c r="I104" s="131"/>
      <c r="J104" s="39"/>
      <c r="K104" s="39"/>
      <c r="L104" s="43"/>
      <c r="M104" s="228"/>
      <c r="N104" s="229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129</v>
      </c>
      <c r="AU104" s="16" t="s">
        <v>82</v>
      </c>
    </row>
    <row r="105" s="13" customFormat="1">
      <c r="A105" s="13"/>
      <c r="B105" s="230"/>
      <c r="C105" s="231"/>
      <c r="D105" s="226" t="s">
        <v>131</v>
      </c>
      <c r="E105" s="232" t="s">
        <v>19</v>
      </c>
      <c r="F105" s="233" t="s">
        <v>138</v>
      </c>
      <c r="G105" s="231"/>
      <c r="H105" s="234">
        <v>89.200000000000003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131</v>
      </c>
      <c r="AU105" s="240" t="s">
        <v>82</v>
      </c>
      <c r="AV105" s="13" t="s">
        <v>82</v>
      </c>
      <c r="AW105" s="13" t="s">
        <v>34</v>
      </c>
      <c r="AX105" s="13" t="s">
        <v>80</v>
      </c>
      <c r="AY105" s="240" t="s">
        <v>118</v>
      </c>
    </row>
    <row r="106" s="2" customFormat="1" ht="21.75" customHeight="1">
      <c r="A106" s="37"/>
      <c r="B106" s="38"/>
      <c r="C106" s="213" t="s">
        <v>125</v>
      </c>
      <c r="D106" s="213" t="s">
        <v>120</v>
      </c>
      <c r="E106" s="214" t="s">
        <v>143</v>
      </c>
      <c r="F106" s="215" t="s">
        <v>144</v>
      </c>
      <c r="G106" s="216" t="s">
        <v>123</v>
      </c>
      <c r="H106" s="217">
        <v>35.68</v>
      </c>
      <c r="I106" s="218"/>
      <c r="J106" s="219">
        <f>ROUND(I106*H106,2)</f>
        <v>0</v>
      </c>
      <c r="K106" s="215" t="s">
        <v>124</v>
      </c>
      <c r="L106" s="43"/>
      <c r="M106" s="220" t="s">
        <v>19</v>
      </c>
      <c r="N106" s="221" t="s">
        <v>43</v>
      </c>
      <c r="O106" s="83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4" t="s">
        <v>125</v>
      </c>
      <c r="AT106" s="224" t="s">
        <v>120</v>
      </c>
      <c r="AU106" s="224" t="s">
        <v>82</v>
      </c>
      <c r="AY106" s="16" t="s">
        <v>118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6" t="s">
        <v>80</v>
      </c>
      <c r="BK106" s="225">
        <f>ROUND(I106*H106,2)</f>
        <v>0</v>
      </c>
      <c r="BL106" s="16" t="s">
        <v>125</v>
      </c>
      <c r="BM106" s="224" t="s">
        <v>145</v>
      </c>
    </row>
    <row r="107" s="2" customFormat="1">
      <c r="A107" s="37"/>
      <c r="B107" s="38"/>
      <c r="C107" s="39"/>
      <c r="D107" s="226" t="s">
        <v>127</v>
      </c>
      <c r="E107" s="39"/>
      <c r="F107" s="227" t="s">
        <v>146</v>
      </c>
      <c r="G107" s="39"/>
      <c r="H107" s="39"/>
      <c r="I107" s="131"/>
      <c r="J107" s="39"/>
      <c r="K107" s="39"/>
      <c r="L107" s="43"/>
      <c r="M107" s="228"/>
      <c r="N107" s="229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127</v>
      </c>
      <c r="AU107" s="16" t="s">
        <v>82</v>
      </c>
    </row>
    <row r="108" s="2" customFormat="1">
      <c r="A108" s="37"/>
      <c r="B108" s="38"/>
      <c r="C108" s="39"/>
      <c r="D108" s="226" t="s">
        <v>129</v>
      </c>
      <c r="E108" s="39"/>
      <c r="F108" s="227" t="s">
        <v>130</v>
      </c>
      <c r="G108" s="39"/>
      <c r="H108" s="39"/>
      <c r="I108" s="131"/>
      <c r="J108" s="39"/>
      <c r="K108" s="39"/>
      <c r="L108" s="43"/>
      <c r="M108" s="228"/>
      <c r="N108" s="229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129</v>
      </c>
      <c r="AU108" s="16" t="s">
        <v>82</v>
      </c>
    </row>
    <row r="109" s="13" customFormat="1">
      <c r="A109" s="13"/>
      <c r="B109" s="230"/>
      <c r="C109" s="231"/>
      <c r="D109" s="226" t="s">
        <v>131</v>
      </c>
      <c r="E109" s="232" t="s">
        <v>19</v>
      </c>
      <c r="F109" s="233" t="s">
        <v>132</v>
      </c>
      <c r="G109" s="231"/>
      <c r="H109" s="234">
        <v>35.68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0" t="s">
        <v>131</v>
      </c>
      <c r="AU109" s="240" t="s">
        <v>82</v>
      </c>
      <c r="AV109" s="13" t="s">
        <v>82</v>
      </c>
      <c r="AW109" s="13" t="s">
        <v>34</v>
      </c>
      <c r="AX109" s="13" t="s">
        <v>80</v>
      </c>
      <c r="AY109" s="240" t="s">
        <v>118</v>
      </c>
    </row>
    <row r="110" s="2" customFormat="1" ht="33" customHeight="1">
      <c r="A110" s="37"/>
      <c r="B110" s="38"/>
      <c r="C110" s="213" t="s">
        <v>147</v>
      </c>
      <c r="D110" s="213" t="s">
        <v>120</v>
      </c>
      <c r="E110" s="214" t="s">
        <v>148</v>
      </c>
      <c r="F110" s="215" t="s">
        <v>149</v>
      </c>
      <c r="G110" s="216" t="s">
        <v>123</v>
      </c>
      <c r="H110" s="217">
        <v>12.4</v>
      </c>
      <c r="I110" s="218"/>
      <c r="J110" s="219">
        <f>ROUND(I110*H110,2)</f>
        <v>0</v>
      </c>
      <c r="K110" s="215" t="s">
        <v>124</v>
      </c>
      <c r="L110" s="43"/>
      <c r="M110" s="220" t="s">
        <v>19</v>
      </c>
      <c r="N110" s="221" t="s">
        <v>43</v>
      </c>
      <c r="O110" s="83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4" t="s">
        <v>125</v>
      </c>
      <c r="AT110" s="224" t="s">
        <v>120</v>
      </c>
      <c r="AU110" s="224" t="s">
        <v>82</v>
      </c>
      <c r="AY110" s="16" t="s">
        <v>118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6" t="s">
        <v>80</v>
      </c>
      <c r="BK110" s="225">
        <f>ROUND(I110*H110,2)</f>
        <v>0</v>
      </c>
      <c r="BL110" s="16" t="s">
        <v>125</v>
      </c>
      <c r="BM110" s="224" t="s">
        <v>150</v>
      </c>
    </row>
    <row r="111" s="2" customFormat="1">
      <c r="A111" s="37"/>
      <c r="B111" s="38"/>
      <c r="C111" s="39"/>
      <c r="D111" s="226" t="s">
        <v>127</v>
      </c>
      <c r="E111" s="39"/>
      <c r="F111" s="227" t="s">
        <v>151</v>
      </c>
      <c r="G111" s="39"/>
      <c r="H111" s="39"/>
      <c r="I111" s="131"/>
      <c r="J111" s="39"/>
      <c r="K111" s="39"/>
      <c r="L111" s="43"/>
      <c r="M111" s="228"/>
      <c r="N111" s="229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127</v>
      </c>
      <c r="AU111" s="16" t="s">
        <v>82</v>
      </c>
    </row>
    <row r="112" s="2" customFormat="1">
      <c r="A112" s="37"/>
      <c r="B112" s="38"/>
      <c r="C112" s="39"/>
      <c r="D112" s="226" t="s">
        <v>129</v>
      </c>
      <c r="E112" s="39"/>
      <c r="F112" s="227" t="s">
        <v>130</v>
      </c>
      <c r="G112" s="39"/>
      <c r="H112" s="39"/>
      <c r="I112" s="131"/>
      <c r="J112" s="39"/>
      <c r="K112" s="39"/>
      <c r="L112" s="43"/>
      <c r="M112" s="228"/>
      <c r="N112" s="229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129</v>
      </c>
      <c r="AU112" s="16" t="s">
        <v>82</v>
      </c>
    </row>
    <row r="113" s="13" customFormat="1">
      <c r="A113" s="13"/>
      <c r="B113" s="230"/>
      <c r="C113" s="231"/>
      <c r="D113" s="226" t="s">
        <v>131</v>
      </c>
      <c r="E113" s="232" t="s">
        <v>19</v>
      </c>
      <c r="F113" s="233" t="s">
        <v>152</v>
      </c>
      <c r="G113" s="231"/>
      <c r="H113" s="234">
        <v>12.4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131</v>
      </c>
      <c r="AU113" s="240" t="s">
        <v>82</v>
      </c>
      <c r="AV113" s="13" t="s">
        <v>82</v>
      </c>
      <c r="AW113" s="13" t="s">
        <v>34</v>
      </c>
      <c r="AX113" s="13" t="s">
        <v>80</v>
      </c>
      <c r="AY113" s="240" t="s">
        <v>118</v>
      </c>
    </row>
    <row r="114" s="2" customFormat="1" ht="21.75" customHeight="1">
      <c r="A114" s="37"/>
      <c r="B114" s="38"/>
      <c r="C114" s="213" t="s">
        <v>153</v>
      </c>
      <c r="D114" s="213" t="s">
        <v>120</v>
      </c>
      <c r="E114" s="214" t="s">
        <v>154</v>
      </c>
      <c r="F114" s="215" t="s">
        <v>155</v>
      </c>
      <c r="G114" s="216" t="s">
        <v>123</v>
      </c>
      <c r="H114" s="217">
        <v>12.4</v>
      </c>
      <c r="I114" s="218"/>
      <c r="J114" s="219">
        <f>ROUND(I114*H114,2)</f>
        <v>0</v>
      </c>
      <c r="K114" s="215" t="s">
        <v>124</v>
      </c>
      <c r="L114" s="43"/>
      <c r="M114" s="220" t="s">
        <v>19</v>
      </c>
      <c r="N114" s="221" t="s">
        <v>43</v>
      </c>
      <c r="O114" s="83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4" t="s">
        <v>125</v>
      </c>
      <c r="AT114" s="224" t="s">
        <v>120</v>
      </c>
      <c r="AU114" s="224" t="s">
        <v>82</v>
      </c>
      <c r="AY114" s="16" t="s">
        <v>118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6" t="s">
        <v>80</v>
      </c>
      <c r="BK114" s="225">
        <f>ROUND(I114*H114,2)</f>
        <v>0</v>
      </c>
      <c r="BL114" s="16" t="s">
        <v>125</v>
      </c>
      <c r="BM114" s="224" t="s">
        <v>156</v>
      </c>
    </row>
    <row r="115" s="2" customFormat="1">
      <c r="A115" s="37"/>
      <c r="B115" s="38"/>
      <c r="C115" s="39"/>
      <c r="D115" s="226" t="s">
        <v>127</v>
      </c>
      <c r="E115" s="39"/>
      <c r="F115" s="227" t="s">
        <v>157</v>
      </c>
      <c r="G115" s="39"/>
      <c r="H115" s="39"/>
      <c r="I115" s="131"/>
      <c r="J115" s="39"/>
      <c r="K115" s="39"/>
      <c r="L115" s="43"/>
      <c r="M115" s="228"/>
      <c r="N115" s="229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127</v>
      </c>
      <c r="AU115" s="16" t="s">
        <v>82</v>
      </c>
    </row>
    <row r="116" s="2" customFormat="1">
      <c r="A116" s="37"/>
      <c r="B116" s="38"/>
      <c r="C116" s="39"/>
      <c r="D116" s="226" t="s">
        <v>129</v>
      </c>
      <c r="E116" s="39"/>
      <c r="F116" s="227" t="s">
        <v>130</v>
      </c>
      <c r="G116" s="39"/>
      <c r="H116" s="39"/>
      <c r="I116" s="131"/>
      <c r="J116" s="39"/>
      <c r="K116" s="39"/>
      <c r="L116" s="43"/>
      <c r="M116" s="228"/>
      <c r="N116" s="229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129</v>
      </c>
      <c r="AU116" s="16" t="s">
        <v>82</v>
      </c>
    </row>
    <row r="117" s="13" customFormat="1">
      <c r="A117" s="13"/>
      <c r="B117" s="230"/>
      <c r="C117" s="231"/>
      <c r="D117" s="226" t="s">
        <v>131</v>
      </c>
      <c r="E117" s="232" t="s">
        <v>19</v>
      </c>
      <c r="F117" s="233" t="s">
        <v>152</v>
      </c>
      <c r="G117" s="231"/>
      <c r="H117" s="234">
        <v>12.4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131</v>
      </c>
      <c r="AU117" s="240" t="s">
        <v>82</v>
      </c>
      <c r="AV117" s="13" t="s">
        <v>82</v>
      </c>
      <c r="AW117" s="13" t="s">
        <v>34</v>
      </c>
      <c r="AX117" s="13" t="s">
        <v>80</v>
      </c>
      <c r="AY117" s="240" t="s">
        <v>118</v>
      </c>
    </row>
    <row r="118" s="2" customFormat="1" ht="21.75" customHeight="1">
      <c r="A118" s="37"/>
      <c r="B118" s="38"/>
      <c r="C118" s="213" t="s">
        <v>158</v>
      </c>
      <c r="D118" s="213" t="s">
        <v>120</v>
      </c>
      <c r="E118" s="214" t="s">
        <v>159</v>
      </c>
      <c r="F118" s="215" t="s">
        <v>160</v>
      </c>
      <c r="G118" s="216" t="s">
        <v>161</v>
      </c>
      <c r="H118" s="217">
        <v>24.800000000000001</v>
      </c>
      <c r="I118" s="218"/>
      <c r="J118" s="219">
        <f>ROUND(I118*H118,2)</f>
        <v>0</v>
      </c>
      <c r="K118" s="215" t="s">
        <v>124</v>
      </c>
      <c r="L118" s="43"/>
      <c r="M118" s="220" t="s">
        <v>19</v>
      </c>
      <c r="N118" s="221" t="s">
        <v>43</v>
      </c>
      <c r="O118" s="83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4" t="s">
        <v>125</v>
      </c>
      <c r="AT118" s="224" t="s">
        <v>120</v>
      </c>
      <c r="AU118" s="224" t="s">
        <v>82</v>
      </c>
      <c r="AY118" s="16" t="s">
        <v>118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6" t="s">
        <v>80</v>
      </c>
      <c r="BK118" s="225">
        <f>ROUND(I118*H118,2)</f>
        <v>0</v>
      </c>
      <c r="BL118" s="16" t="s">
        <v>125</v>
      </c>
      <c r="BM118" s="224" t="s">
        <v>162</v>
      </c>
    </row>
    <row r="119" s="2" customFormat="1">
      <c r="A119" s="37"/>
      <c r="B119" s="38"/>
      <c r="C119" s="39"/>
      <c r="D119" s="226" t="s">
        <v>127</v>
      </c>
      <c r="E119" s="39"/>
      <c r="F119" s="227" t="s">
        <v>163</v>
      </c>
      <c r="G119" s="39"/>
      <c r="H119" s="39"/>
      <c r="I119" s="131"/>
      <c r="J119" s="39"/>
      <c r="K119" s="39"/>
      <c r="L119" s="43"/>
      <c r="M119" s="228"/>
      <c r="N119" s="229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127</v>
      </c>
      <c r="AU119" s="16" t="s">
        <v>82</v>
      </c>
    </row>
    <row r="120" s="2" customFormat="1">
      <c r="A120" s="37"/>
      <c r="B120" s="38"/>
      <c r="C120" s="39"/>
      <c r="D120" s="226" t="s">
        <v>129</v>
      </c>
      <c r="E120" s="39"/>
      <c r="F120" s="227" t="s">
        <v>130</v>
      </c>
      <c r="G120" s="39"/>
      <c r="H120" s="39"/>
      <c r="I120" s="131"/>
      <c r="J120" s="39"/>
      <c r="K120" s="39"/>
      <c r="L120" s="43"/>
      <c r="M120" s="228"/>
      <c r="N120" s="229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129</v>
      </c>
      <c r="AU120" s="16" t="s">
        <v>82</v>
      </c>
    </row>
    <row r="121" s="13" customFormat="1">
      <c r="A121" s="13"/>
      <c r="B121" s="230"/>
      <c r="C121" s="231"/>
      <c r="D121" s="226" t="s">
        <v>131</v>
      </c>
      <c r="E121" s="232" t="s">
        <v>19</v>
      </c>
      <c r="F121" s="233" t="s">
        <v>164</v>
      </c>
      <c r="G121" s="231"/>
      <c r="H121" s="234">
        <v>24.800000000000001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131</v>
      </c>
      <c r="AU121" s="240" t="s">
        <v>82</v>
      </c>
      <c r="AV121" s="13" t="s">
        <v>82</v>
      </c>
      <c r="AW121" s="13" t="s">
        <v>34</v>
      </c>
      <c r="AX121" s="13" t="s">
        <v>80</v>
      </c>
      <c r="AY121" s="240" t="s">
        <v>118</v>
      </c>
    </row>
    <row r="122" s="2" customFormat="1" ht="21.75" customHeight="1">
      <c r="A122" s="37"/>
      <c r="B122" s="38"/>
      <c r="C122" s="213" t="s">
        <v>165</v>
      </c>
      <c r="D122" s="213" t="s">
        <v>120</v>
      </c>
      <c r="E122" s="214" t="s">
        <v>166</v>
      </c>
      <c r="F122" s="215" t="s">
        <v>167</v>
      </c>
      <c r="G122" s="216" t="s">
        <v>123</v>
      </c>
      <c r="H122" s="217">
        <v>12.4</v>
      </c>
      <c r="I122" s="218"/>
      <c r="J122" s="219">
        <f>ROUND(I122*H122,2)</f>
        <v>0</v>
      </c>
      <c r="K122" s="215" t="s">
        <v>124</v>
      </c>
      <c r="L122" s="43"/>
      <c r="M122" s="220" t="s">
        <v>19</v>
      </c>
      <c r="N122" s="221" t="s">
        <v>43</v>
      </c>
      <c r="O122" s="83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4" t="s">
        <v>125</v>
      </c>
      <c r="AT122" s="224" t="s">
        <v>120</v>
      </c>
      <c r="AU122" s="224" t="s">
        <v>82</v>
      </c>
      <c r="AY122" s="16" t="s">
        <v>118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6" t="s">
        <v>80</v>
      </c>
      <c r="BK122" s="225">
        <f>ROUND(I122*H122,2)</f>
        <v>0</v>
      </c>
      <c r="BL122" s="16" t="s">
        <v>125</v>
      </c>
      <c r="BM122" s="224" t="s">
        <v>168</v>
      </c>
    </row>
    <row r="123" s="2" customFormat="1">
      <c r="A123" s="37"/>
      <c r="B123" s="38"/>
      <c r="C123" s="39"/>
      <c r="D123" s="226" t="s">
        <v>127</v>
      </c>
      <c r="E123" s="39"/>
      <c r="F123" s="227" t="s">
        <v>169</v>
      </c>
      <c r="G123" s="39"/>
      <c r="H123" s="39"/>
      <c r="I123" s="131"/>
      <c r="J123" s="39"/>
      <c r="K123" s="39"/>
      <c r="L123" s="43"/>
      <c r="M123" s="228"/>
      <c r="N123" s="229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127</v>
      </c>
      <c r="AU123" s="16" t="s">
        <v>82</v>
      </c>
    </row>
    <row r="124" s="2" customFormat="1">
      <c r="A124" s="37"/>
      <c r="B124" s="38"/>
      <c r="C124" s="39"/>
      <c r="D124" s="226" t="s">
        <v>129</v>
      </c>
      <c r="E124" s="39"/>
      <c r="F124" s="227" t="s">
        <v>130</v>
      </c>
      <c r="G124" s="39"/>
      <c r="H124" s="39"/>
      <c r="I124" s="131"/>
      <c r="J124" s="39"/>
      <c r="K124" s="39"/>
      <c r="L124" s="43"/>
      <c r="M124" s="228"/>
      <c r="N124" s="229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129</v>
      </c>
      <c r="AU124" s="16" t="s">
        <v>82</v>
      </c>
    </row>
    <row r="125" s="13" customFormat="1">
      <c r="A125" s="13"/>
      <c r="B125" s="230"/>
      <c r="C125" s="231"/>
      <c r="D125" s="226" t="s">
        <v>131</v>
      </c>
      <c r="E125" s="232" t="s">
        <v>19</v>
      </c>
      <c r="F125" s="233" t="s">
        <v>152</v>
      </c>
      <c r="G125" s="231"/>
      <c r="H125" s="234">
        <v>12.4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131</v>
      </c>
      <c r="AU125" s="240" t="s">
        <v>82</v>
      </c>
      <c r="AV125" s="13" t="s">
        <v>82</v>
      </c>
      <c r="AW125" s="13" t="s">
        <v>34</v>
      </c>
      <c r="AX125" s="13" t="s">
        <v>80</v>
      </c>
      <c r="AY125" s="240" t="s">
        <v>118</v>
      </c>
    </row>
    <row r="126" s="2" customFormat="1" ht="16.5" customHeight="1">
      <c r="A126" s="37"/>
      <c r="B126" s="38"/>
      <c r="C126" s="213" t="s">
        <v>170</v>
      </c>
      <c r="D126" s="213" t="s">
        <v>120</v>
      </c>
      <c r="E126" s="214" t="s">
        <v>171</v>
      </c>
      <c r="F126" s="215" t="s">
        <v>172</v>
      </c>
      <c r="G126" s="216" t="s">
        <v>123</v>
      </c>
      <c r="H126" s="217">
        <v>7.1360000000000001</v>
      </c>
      <c r="I126" s="218"/>
      <c r="J126" s="219">
        <f>ROUND(I126*H126,2)</f>
        <v>0</v>
      </c>
      <c r="K126" s="215" t="s">
        <v>124</v>
      </c>
      <c r="L126" s="43"/>
      <c r="M126" s="220" t="s">
        <v>19</v>
      </c>
      <c r="N126" s="221" t="s">
        <v>43</v>
      </c>
      <c r="O126" s="83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4" t="s">
        <v>125</v>
      </c>
      <c r="AT126" s="224" t="s">
        <v>120</v>
      </c>
      <c r="AU126" s="224" t="s">
        <v>82</v>
      </c>
      <c r="AY126" s="16" t="s">
        <v>118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6" t="s">
        <v>80</v>
      </c>
      <c r="BK126" s="225">
        <f>ROUND(I126*H126,2)</f>
        <v>0</v>
      </c>
      <c r="BL126" s="16" t="s">
        <v>125</v>
      </c>
      <c r="BM126" s="224" t="s">
        <v>173</v>
      </c>
    </row>
    <row r="127" s="2" customFormat="1">
      <c r="A127" s="37"/>
      <c r="B127" s="38"/>
      <c r="C127" s="39"/>
      <c r="D127" s="226" t="s">
        <v>127</v>
      </c>
      <c r="E127" s="39"/>
      <c r="F127" s="227" t="s">
        <v>174</v>
      </c>
      <c r="G127" s="39"/>
      <c r="H127" s="39"/>
      <c r="I127" s="131"/>
      <c r="J127" s="39"/>
      <c r="K127" s="39"/>
      <c r="L127" s="43"/>
      <c r="M127" s="228"/>
      <c r="N127" s="229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127</v>
      </c>
      <c r="AU127" s="16" t="s">
        <v>82</v>
      </c>
    </row>
    <row r="128" s="2" customFormat="1">
      <c r="A128" s="37"/>
      <c r="B128" s="38"/>
      <c r="C128" s="39"/>
      <c r="D128" s="226" t="s">
        <v>129</v>
      </c>
      <c r="E128" s="39"/>
      <c r="F128" s="227" t="s">
        <v>175</v>
      </c>
      <c r="G128" s="39"/>
      <c r="H128" s="39"/>
      <c r="I128" s="131"/>
      <c r="J128" s="39"/>
      <c r="K128" s="39"/>
      <c r="L128" s="43"/>
      <c r="M128" s="228"/>
      <c r="N128" s="229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129</v>
      </c>
      <c r="AU128" s="16" t="s">
        <v>82</v>
      </c>
    </row>
    <row r="129" s="13" customFormat="1">
      <c r="A129" s="13"/>
      <c r="B129" s="230"/>
      <c r="C129" s="231"/>
      <c r="D129" s="226" t="s">
        <v>131</v>
      </c>
      <c r="E129" s="232" t="s">
        <v>19</v>
      </c>
      <c r="F129" s="233" t="s">
        <v>176</v>
      </c>
      <c r="G129" s="231"/>
      <c r="H129" s="234">
        <v>7.1360000000000001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131</v>
      </c>
      <c r="AU129" s="240" t="s">
        <v>82</v>
      </c>
      <c r="AV129" s="13" t="s">
        <v>82</v>
      </c>
      <c r="AW129" s="13" t="s">
        <v>34</v>
      </c>
      <c r="AX129" s="13" t="s">
        <v>80</v>
      </c>
      <c r="AY129" s="240" t="s">
        <v>118</v>
      </c>
    </row>
    <row r="130" s="2" customFormat="1" ht="21.75" customHeight="1">
      <c r="A130" s="37"/>
      <c r="B130" s="38"/>
      <c r="C130" s="213" t="s">
        <v>177</v>
      </c>
      <c r="D130" s="213" t="s">
        <v>120</v>
      </c>
      <c r="E130" s="214" t="s">
        <v>178</v>
      </c>
      <c r="F130" s="215" t="s">
        <v>179</v>
      </c>
      <c r="G130" s="216" t="s">
        <v>123</v>
      </c>
      <c r="H130" s="217">
        <v>23.280000000000001</v>
      </c>
      <c r="I130" s="218"/>
      <c r="J130" s="219">
        <f>ROUND(I130*H130,2)</f>
        <v>0</v>
      </c>
      <c r="K130" s="215" t="s">
        <v>124</v>
      </c>
      <c r="L130" s="43"/>
      <c r="M130" s="220" t="s">
        <v>19</v>
      </c>
      <c r="N130" s="221" t="s">
        <v>43</v>
      </c>
      <c r="O130" s="83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4" t="s">
        <v>125</v>
      </c>
      <c r="AT130" s="224" t="s">
        <v>120</v>
      </c>
      <c r="AU130" s="224" t="s">
        <v>82</v>
      </c>
      <c r="AY130" s="16" t="s">
        <v>118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6" t="s">
        <v>80</v>
      </c>
      <c r="BK130" s="225">
        <f>ROUND(I130*H130,2)</f>
        <v>0</v>
      </c>
      <c r="BL130" s="16" t="s">
        <v>125</v>
      </c>
      <c r="BM130" s="224" t="s">
        <v>180</v>
      </c>
    </row>
    <row r="131" s="2" customFormat="1">
      <c r="A131" s="37"/>
      <c r="B131" s="38"/>
      <c r="C131" s="39"/>
      <c r="D131" s="226" t="s">
        <v>127</v>
      </c>
      <c r="E131" s="39"/>
      <c r="F131" s="227" t="s">
        <v>181</v>
      </c>
      <c r="G131" s="39"/>
      <c r="H131" s="39"/>
      <c r="I131" s="131"/>
      <c r="J131" s="39"/>
      <c r="K131" s="39"/>
      <c r="L131" s="43"/>
      <c r="M131" s="228"/>
      <c r="N131" s="229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127</v>
      </c>
      <c r="AU131" s="16" t="s">
        <v>82</v>
      </c>
    </row>
    <row r="132" s="2" customFormat="1">
      <c r="A132" s="37"/>
      <c r="B132" s="38"/>
      <c r="C132" s="39"/>
      <c r="D132" s="226" t="s">
        <v>129</v>
      </c>
      <c r="E132" s="39"/>
      <c r="F132" s="227" t="s">
        <v>130</v>
      </c>
      <c r="G132" s="39"/>
      <c r="H132" s="39"/>
      <c r="I132" s="131"/>
      <c r="J132" s="39"/>
      <c r="K132" s="39"/>
      <c r="L132" s="43"/>
      <c r="M132" s="228"/>
      <c r="N132" s="229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129</v>
      </c>
      <c r="AU132" s="16" t="s">
        <v>82</v>
      </c>
    </row>
    <row r="133" s="13" customFormat="1">
      <c r="A133" s="13"/>
      <c r="B133" s="230"/>
      <c r="C133" s="231"/>
      <c r="D133" s="226" t="s">
        <v>131</v>
      </c>
      <c r="E133" s="232" t="s">
        <v>19</v>
      </c>
      <c r="F133" s="233" t="s">
        <v>182</v>
      </c>
      <c r="G133" s="231"/>
      <c r="H133" s="234">
        <v>23.280000000000001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131</v>
      </c>
      <c r="AU133" s="240" t="s">
        <v>82</v>
      </c>
      <c r="AV133" s="13" t="s">
        <v>82</v>
      </c>
      <c r="AW133" s="13" t="s">
        <v>34</v>
      </c>
      <c r="AX133" s="13" t="s">
        <v>80</v>
      </c>
      <c r="AY133" s="240" t="s">
        <v>118</v>
      </c>
    </row>
    <row r="134" s="2" customFormat="1" ht="33" customHeight="1">
      <c r="A134" s="37"/>
      <c r="B134" s="38"/>
      <c r="C134" s="213" t="s">
        <v>183</v>
      </c>
      <c r="D134" s="213" t="s">
        <v>120</v>
      </c>
      <c r="E134" s="214" t="s">
        <v>184</v>
      </c>
      <c r="F134" s="215" t="s">
        <v>185</v>
      </c>
      <c r="G134" s="216" t="s">
        <v>123</v>
      </c>
      <c r="H134" s="217">
        <v>12.4</v>
      </c>
      <c r="I134" s="218"/>
      <c r="J134" s="219">
        <f>ROUND(I134*H134,2)</f>
        <v>0</v>
      </c>
      <c r="K134" s="215" t="s">
        <v>124</v>
      </c>
      <c r="L134" s="43"/>
      <c r="M134" s="220" t="s">
        <v>19</v>
      </c>
      <c r="N134" s="221" t="s">
        <v>43</v>
      </c>
      <c r="O134" s="83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4" t="s">
        <v>125</v>
      </c>
      <c r="AT134" s="224" t="s">
        <v>120</v>
      </c>
      <c r="AU134" s="224" t="s">
        <v>82</v>
      </c>
      <c r="AY134" s="16" t="s">
        <v>118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6" t="s">
        <v>80</v>
      </c>
      <c r="BK134" s="225">
        <f>ROUND(I134*H134,2)</f>
        <v>0</v>
      </c>
      <c r="BL134" s="16" t="s">
        <v>125</v>
      </c>
      <c r="BM134" s="224" t="s">
        <v>186</v>
      </c>
    </row>
    <row r="135" s="2" customFormat="1">
      <c r="A135" s="37"/>
      <c r="B135" s="38"/>
      <c r="C135" s="39"/>
      <c r="D135" s="226" t="s">
        <v>127</v>
      </c>
      <c r="E135" s="39"/>
      <c r="F135" s="227" t="s">
        <v>187</v>
      </c>
      <c r="G135" s="39"/>
      <c r="H135" s="39"/>
      <c r="I135" s="131"/>
      <c r="J135" s="39"/>
      <c r="K135" s="39"/>
      <c r="L135" s="43"/>
      <c r="M135" s="228"/>
      <c r="N135" s="229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127</v>
      </c>
      <c r="AU135" s="16" t="s">
        <v>82</v>
      </c>
    </row>
    <row r="136" s="2" customFormat="1">
      <c r="A136" s="37"/>
      <c r="B136" s="38"/>
      <c r="C136" s="39"/>
      <c r="D136" s="226" t="s">
        <v>129</v>
      </c>
      <c r="E136" s="39"/>
      <c r="F136" s="227" t="s">
        <v>130</v>
      </c>
      <c r="G136" s="39"/>
      <c r="H136" s="39"/>
      <c r="I136" s="131"/>
      <c r="J136" s="39"/>
      <c r="K136" s="39"/>
      <c r="L136" s="43"/>
      <c r="M136" s="228"/>
      <c r="N136" s="229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129</v>
      </c>
      <c r="AU136" s="16" t="s">
        <v>82</v>
      </c>
    </row>
    <row r="137" s="13" customFormat="1">
      <c r="A137" s="13"/>
      <c r="B137" s="230"/>
      <c r="C137" s="231"/>
      <c r="D137" s="226" t="s">
        <v>131</v>
      </c>
      <c r="E137" s="232" t="s">
        <v>19</v>
      </c>
      <c r="F137" s="233" t="s">
        <v>152</v>
      </c>
      <c r="G137" s="231"/>
      <c r="H137" s="234">
        <v>12.4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131</v>
      </c>
      <c r="AU137" s="240" t="s">
        <v>82</v>
      </c>
      <c r="AV137" s="13" t="s">
        <v>82</v>
      </c>
      <c r="AW137" s="13" t="s">
        <v>34</v>
      </c>
      <c r="AX137" s="13" t="s">
        <v>80</v>
      </c>
      <c r="AY137" s="240" t="s">
        <v>118</v>
      </c>
    </row>
    <row r="138" s="2" customFormat="1" ht="33" customHeight="1">
      <c r="A138" s="37"/>
      <c r="B138" s="38"/>
      <c r="C138" s="213" t="s">
        <v>188</v>
      </c>
      <c r="D138" s="213" t="s">
        <v>120</v>
      </c>
      <c r="E138" s="214" t="s">
        <v>189</v>
      </c>
      <c r="F138" s="215" t="s">
        <v>190</v>
      </c>
      <c r="G138" s="216" t="s">
        <v>123</v>
      </c>
      <c r="H138" s="217">
        <v>12.4</v>
      </c>
      <c r="I138" s="218"/>
      <c r="J138" s="219">
        <f>ROUND(I138*H138,2)</f>
        <v>0</v>
      </c>
      <c r="K138" s="215" t="s">
        <v>124</v>
      </c>
      <c r="L138" s="43"/>
      <c r="M138" s="220" t="s">
        <v>19</v>
      </c>
      <c r="N138" s="221" t="s">
        <v>43</v>
      </c>
      <c r="O138" s="83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4" t="s">
        <v>125</v>
      </c>
      <c r="AT138" s="224" t="s">
        <v>120</v>
      </c>
      <c r="AU138" s="224" t="s">
        <v>82</v>
      </c>
      <c r="AY138" s="16" t="s">
        <v>118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6" t="s">
        <v>80</v>
      </c>
      <c r="BK138" s="225">
        <f>ROUND(I138*H138,2)</f>
        <v>0</v>
      </c>
      <c r="BL138" s="16" t="s">
        <v>125</v>
      </c>
      <c r="BM138" s="224" t="s">
        <v>191</v>
      </c>
    </row>
    <row r="139" s="2" customFormat="1">
      <c r="A139" s="37"/>
      <c r="B139" s="38"/>
      <c r="C139" s="39"/>
      <c r="D139" s="226" t="s">
        <v>127</v>
      </c>
      <c r="E139" s="39"/>
      <c r="F139" s="227" t="s">
        <v>187</v>
      </c>
      <c r="G139" s="39"/>
      <c r="H139" s="39"/>
      <c r="I139" s="131"/>
      <c r="J139" s="39"/>
      <c r="K139" s="39"/>
      <c r="L139" s="43"/>
      <c r="M139" s="228"/>
      <c r="N139" s="229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127</v>
      </c>
      <c r="AU139" s="16" t="s">
        <v>82</v>
      </c>
    </row>
    <row r="140" s="2" customFormat="1">
      <c r="A140" s="37"/>
      <c r="B140" s="38"/>
      <c r="C140" s="39"/>
      <c r="D140" s="226" t="s">
        <v>129</v>
      </c>
      <c r="E140" s="39"/>
      <c r="F140" s="227" t="s">
        <v>130</v>
      </c>
      <c r="G140" s="39"/>
      <c r="H140" s="39"/>
      <c r="I140" s="131"/>
      <c r="J140" s="39"/>
      <c r="K140" s="39"/>
      <c r="L140" s="43"/>
      <c r="M140" s="228"/>
      <c r="N140" s="229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129</v>
      </c>
      <c r="AU140" s="16" t="s">
        <v>82</v>
      </c>
    </row>
    <row r="141" s="13" customFormat="1">
      <c r="A141" s="13"/>
      <c r="B141" s="230"/>
      <c r="C141" s="231"/>
      <c r="D141" s="226" t="s">
        <v>131</v>
      </c>
      <c r="E141" s="232" t="s">
        <v>19</v>
      </c>
      <c r="F141" s="233" t="s">
        <v>152</v>
      </c>
      <c r="G141" s="231"/>
      <c r="H141" s="234">
        <v>12.4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131</v>
      </c>
      <c r="AU141" s="240" t="s">
        <v>82</v>
      </c>
      <c r="AV141" s="13" t="s">
        <v>82</v>
      </c>
      <c r="AW141" s="13" t="s">
        <v>34</v>
      </c>
      <c r="AX141" s="13" t="s">
        <v>80</v>
      </c>
      <c r="AY141" s="240" t="s">
        <v>118</v>
      </c>
    </row>
    <row r="142" s="2" customFormat="1" ht="16.5" customHeight="1">
      <c r="A142" s="37"/>
      <c r="B142" s="38"/>
      <c r="C142" s="241" t="s">
        <v>192</v>
      </c>
      <c r="D142" s="241" t="s">
        <v>193</v>
      </c>
      <c r="E142" s="242" t="s">
        <v>194</v>
      </c>
      <c r="F142" s="243" t="s">
        <v>195</v>
      </c>
      <c r="G142" s="244" t="s">
        <v>161</v>
      </c>
      <c r="H142" s="245">
        <v>19.84</v>
      </c>
      <c r="I142" s="246"/>
      <c r="J142" s="247">
        <f>ROUND(I142*H142,2)</f>
        <v>0</v>
      </c>
      <c r="K142" s="243" t="s">
        <v>124</v>
      </c>
      <c r="L142" s="248"/>
      <c r="M142" s="249" t="s">
        <v>19</v>
      </c>
      <c r="N142" s="250" t="s">
        <v>43</v>
      </c>
      <c r="O142" s="83"/>
      <c r="P142" s="222">
        <f>O142*H142</f>
        <v>0</v>
      </c>
      <c r="Q142" s="222">
        <v>1</v>
      </c>
      <c r="R142" s="222">
        <f>Q142*H142</f>
        <v>19.84</v>
      </c>
      <c r="S142" s="222">
        <v>0</v>
      </c>
      <c r="T142" s="22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4" t="s">
        <v>165</v>
      </c>
      <c r="AT142" s="224" t="s">
        <v>193</v>
      </c>
      <c r="AU142" s="224" t="s">
        <v>82</v>
      </c>
      <c r="AY142" s="16" t="s">
        <v>118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6" t="s">
        <v>80</v>
      </c>
      <c r="BK142" s="225">
        <f>ROUND(I142*H142,2)</f>
        <v>0</v>
      </c>
      <c r="BL142" s="16" t="s">
        <v>125</v>
      </c>
      <c r="BM142" s="224" t="s">
        <v>196</v>
      </c>
    </row>
    <row r="143" s="2" customFormat="1">
      <c r="A143" s="37"/>
      <c r="B143" s="38"/>
      <c r="C143" s="39"/>
      <c r="D143" s="226" t="s">
        <v>129</v>
      </c>
      <c r="E143" s="39"/>
      <c r="F143" s="227" t="s">
        <v>130</v>
      </c>
      <c r="G143" s="39"/>
      <c r="H143" s="39"/>
      <c r="I143" s="131"/>
      <c r="J143" s="39"/>
      <c r="K143" s="39"/>
      <c r="L143" s="43"/>
      <c r="M143" s="228"/>
      <c r="N143" s="229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129</v>
      </c>
      <c r="AU143" s="16" t="s">
        <v>82</v>
      </c>
    </row>
    <row r="144" s="13" customFormat="1">
      <c r="A144" s="13"/>
      <c r="B144" s="230"/>
      <c r="C144" s="231"/>
      <c r="D144" s="226" t="s">
        <v>131</v>
      </c>
      <c r="E144" s="232" t="s">
        <v>19</v>
      </c>
      <c r="F144" s="233" t="s">
        <v>197</v>
      </c>
      <c r="G144" s="231"/>
      <c r="H144" s="234">
        <v>19.84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131</v>
      </c>
      <c r="AU144" s="240" t="s">
        <v>82</v>
      </c>
      <c r="AV144" s="13" t="s">
        <v>82</v>
      </c>
      <c r="AW144" s="13" t="s">
        <v>34</v>
      </c>
      <c r="AX144" s="13" t="s">
        <v>80</v>
      </c>
      <c r="AY144" s="240" t="s">
        <v>118</v>
      </c>
    </row>
    <row r="145" s="12" customFormat="1" ht="22.8" customHeight="1">
      <c r="A145" s="12"/>
      <c r="B145" s="197"/>
      <c r="C145" s="198"/>
      <c r="D145" s="199" t="s">
        <v>71</v>
      </c>
      <c r="E145" s="211" t="s">
        <v>139</v>
      </c>
      <c r="F145" s="211" t="s">
        <v>198</v>
      </c>
      <c r="G145" s="198"/>
      <c r="H145" s="198"/>
      <c r="I145" s="201"/>
      <c r="J145" s="212">
        <f>BK145</f>
        <v>0</v>
      </c>
      <c r="K145" s="198"/>
      <c r="L145" s="203"/>
      <c r="M145" s="204"/>
      <c r="N145" s="205"/>
      <c r="O145" s="205"/>
      <c r="P145" s="206">
        <f>SUM(P146:P154)</f>
        <v>0</v>
      </c>
      <c r="Q145" s="205"/>
      <c r="R145" s="206">
        <f>SUM(R146:R154)</f>
        <v>0.1335877</v>
      </c>
      <c r="S145" s="205"/>
      <c r="T145" s="207">
        <f>SUM(T146:T154)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8" t="s">
        <v>80</v>
      </c>
      <c r="AT145" s="209" t="s">
        <v>71</v>
      </c>
      <c r="AU145" s="209" t="s">
        <v>80</v>
      </c>
      <c r="AY145" s="208" t="s">
        <v>118</v>
      </c>
      <c r="BK145" s="210">
        <f>SUM(BK146:BK154)</f>
        <v>0</v>
      </c>
    </row>
    <row r="146" s="2" customFormat="1" ht="16.5" customHeight="1">
      <c r="A146" s="37"/>
      <c r="B146" s="38"/>
      <c r="C146" s="213" t="s">
        <v>199</v>
      </c>
      <c r="D146" s="213" t="s">
        <v>120</v>
      </c>
      <c r="E146" s="214" t="s">
        <v>200</v>
      </c>
      <c r="F146" s="215" t="s">
        <v>201</v>
      </c>
      <c r="G146" s="216" t="s">
        <v>202</v>
      </c>
      <c r="H146" s="217">
        <v>6</v>
      </c>
      <c r="I146" s="218"/>
      <c r="J146" s="219">
        <f>ROUND(I146*H146,2)</f>
        <v>0</v>
      </c>
      <c r="K146" s="215" t="s">
        <v>124</v>
      </c>
      <c r="L146" s="43"/>
      <c r="M146" s="220" t="s">
        <v>19</v>
      </c>
      <c r="N146" s="221" t="s">
        <v>43</v>
      </c>
      <c r="O146" s="83"/>
      <c r="P146" s="222">
        <f>O146*H146</f>
        <v>0</v>
      </c>
      <c r="Q146" s="222">
        <v>0.012619999999999999</v>
      </c>
      <c r="R146" s="222">
        <f>Q146*H146</f>
        <v>0.075719999999999996</v>
      </c>
      <c r="S146" s="222">
        <v>0</v>
      </c>
      <c r="T146" s="22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4" t="s">
        <v>125</v>
      </c>
      <c r="AT146" s="224" t="s">
        <v>120</v>
      </c>
      <c r="AU146" s="224" t="s">
        <v>82</v>
      </c>
      <c r="AY146" s="16" t="s">
        <v>118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6" t="s">
        <v>80</v>
      </c>
      <c r="BK146" s="225">
        <f>ROUND(I146*H146,2)</f>
        <v>0</v>
      </c>
      <c r="BL146" s="16" t="s">
        <v>125</v>
      </c>
      <c r="BM146" s="224" t="s">
        <v>203</v>
      </c>
    </row>
    <row r="147" s="2" customFormat="1">
      <c r="A147" s="37"/>
      <c r="B147" s="38"/>
      <c r="C147" s="39"/>
      <c r="D147" s="226" t="s">
        <v>129</v>
      </c>
      <c r="E147" s="39"/>
      <c r="F147" s="227" t="s">
        <v>204</v>
      </c>
      <c r="G147" s="39"/>
      <c r="H147" s="39"/>
      <c r="I147" s="131"/>
      <c r="J147" s="39"/>
      <c r="K147" s="39"/>
      <c r="L147" s="43"/>
      <c r="M147" s="228"/>
      <c r="N147" s="229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129</v>
      </c>
      <c r="AU147" s="16" t="s">
        <v>82</v>
      </c>
    </row>
    <row r="148" s="13" customFormat="1">
      <c r="A148" s="13"/>
      <c r="B148" s="230"/>
      <c r="C148" s="231"/>
      <c r="D148" s="226" t="s">
        <v>131</v>
      </c>
      <c r="E148" s="232" t="s">
        <v>19</v>
      </c>
      <c r="F148" s="233" t="s">
        <v>153</v>
      </c>
      <c r="G148" s="231"/>
      <c r="H148" s="234">
        <v>6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131</v>
      </c>
      <c r="AU148" s="240" t="s">
        <v>82</v>
      </c>
      <c r="AV148" s="13" t="s">
        <v>82</v>
      </c>
      <c r="AW148" s="13" t="s">
        <v>34</v>
      </c>
      <c r="AX148" s="13" t="s">
        <v>80</v>
      </c>
      <c r="AY148" s="240" t="s">
        <v>118</v>
      </c>
    </row>
    <row r="149" s="2" customFormat="1" ht="16.5" customHeight="1">
      <c r="A149" s="37"/>
      <c r="B149" s="38"/>
      <c r="C149" s="213" t="s">
        <v>8</v>
      </c>
      <c r="D149" s="213" t="s">
        <v>120</v>
      </c>
      <c r="E149" s="214" t="s">
        <v>205</v>
      </c>
      <c r="F149" s="215" t="s">
        <v>206</v>
      </c>
      <c r="G149" s="216" t="s">
        <v>202</v>
      </c>
      <c r="H149" s="217">
        <v>1</v>
      </c>
      <c r="I149" s="218"/>
      <c r="J149" s="219">
        <f>ROUND(I149*H149,2)</f>
        <v>0</v>
      </c>
      <c r="K149" s="215" t="s">
        <v>124</v>
      </c>
      <c r="L149" s="43"/>
      <c r="M149" s="220" t="s">
        <v>19</v>
      </c>
      <c r="N149" s="221" t="s">
        <v>43</v>
      </c>
      <c r="O149" s="83"/>
      <c r="P149" s="222">
        <f>O149*H149</f>
        <v>0</v>
      </c>
      <c r="Q149" s="222">
        <v>0.025239999999999999</v>
      </c>
      <c r="R149" s="222">
        <f>Q149*H149</f>
        <v>0.025239999999999999</v>
      </c>
      <c r="S149" s="222">
        <v>0</v>
      </c>
      <c r="T149" s="22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4" t="s">
        <v>125</v>
      </c>
      <c r="AT149" s="224" t="s">
        <v>120</v>
      </c>
      <c r="AU149" s="224" t="s">
        <v>82</v>
      </c>
      <c r="AY149" s="16" t="s">
        <v>118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6" t="s">
        <v>80</v>
      </c>
      <c r="BK149" s="225">
        <f>ROUND(I149*H149,2)</f>
        <v>0</v>
      </c>
      <c r="BL149" s="16" t="s">
        <v>125</v>
      </c>
      <c r="BM149" s="224" t="s">
        <v>207</v>
      </c>
    </row>
    <row r="150" s="2" customFormat="1">
      <c r="A150" s="37"/>
      <c r="B150" s="38"/>
      <c r="C150" s="39"/>
      <c r="D150" s="226" t="s">
        <v>129</v>
      </c>
      <c r="E150" s="39"/>
      <c r="F150" s="227" t="s">
        <v>204</v>
      </c>
      <c r="G150" s="39"/>
      <c r="H150" s="39"/>
      <c r="I150" s="131"/>
      <c r="J150" s="39"/>
      <c r="K150" s="39"/>
      <c r="L150" s="43"/>
      <c r="M150" s="228"/>
      <c r="N150" s="229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129</v>
      </c>
      <c r="AU150" s="16" t="s">
        <v>82</v>
      </c>
    </row>
    <row r="151" s="13" customFormat="1">
      <c r="A151" s="13"/>
      <c r="B151" s="230"/>
      <c r="C151" s="231"/>
      <c r="D151" s="226" t="s">
        <v>131</v>
      </c>
      <c r="E151" s="232" t="s">
        <v>19</v>
      </c>
      <c r="F151" s="233" t="s">
        <v>80</v>
      </c>
      <c r="G151" s="231"/>
      <c r="H151" s="234">
        <v>1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131</v>
      </c>
      <c r="AU151" s="240" t="s">
        <v>82</v>
      </c>
      <c r="AV151" s="13" t="s">
        <v>82</v>
      </c>
      <c r="AW151" s="13" t="s">
        <v>34</v>
      </c>
      <c r="AX151" s="13" t="s">
        <v>80</v>
      </c>
      <c r="AY151" s="240" t="s">
        <v>118</v>
      </c>
    </row>
    <row r="152" s="2" customFormat="1" ht="21.75" customHeight="1">
      <c r="A152" s="37"/>
      <c r="B152" s="38"/>
      <c r="C152" s="213" t="s">
        <v>208</v>
      </c>
      <c r="D152" s="213" t="s">
        <v>120</v>
      </c>
      <c r="E152" s="214" t="s">
        <v>209</v>
      </c>
      <c r="F152" s="215" t="s">
        <v>210</v>
      </c>
      <c r="G152" s="216" t="s">
        <v>123</v>
      </c>
      <c r="H152" s="217">
        <v>0.014</v>
      </c>
      <c r="I152" s="218"/>
      <c r="J152" s="219">
        <f>ROUND(I152*H152,2)</f>
        <v>0</v>
      </c>
      <c r="K152" s="215" t="s">
        <v>124</v>
      </c>
      <c r="L152" s="43"/>
      <c r="M152" s="220" t="s">
        <v>19</v>
      </c>
      <c r="N152" s="221" t="s">
        <v>43</v>
      </c>
      <c r="O152" s="83"/>
      <c r="P152" s="222">
        <f>O152*H152</f>
        <v>0</v>
      </c>
      <c r="Q152" s="222">
        <v>2.3305500000000001</v>
      </c>
      <c r="R152" s="222">
        <f>Q152*H152</f>
        <v>0.032627700000000003</v>
      </c>
      <c r="S152" s="222">
        <v>0</v>
      </c>
      <c r="T152" s="22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4" t="s">
        <v>125</v>
      </c>
      <c r="AT152" s="224" t="s">
        <v>120</v>
      </c>
      <c r="AU152" s="224" t="s">
        <v>82</v>
      </c>
      <c r="AY152" s="16" t="s">
        <v>118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6" t="s">
        <v>80</v>
      </c>
      <c r="BK152" s="225">
        <f>ROUND(I152*H152,2)</f>
        <v>0</v>
      </c>
      <c r="BL152" s="16" t="s">
        <v>125</v>
      </c>
      <c r="BM152" s="224" t="s">
        <v>211</v>
      </c>
    </row>
    <row r="153" s="2" customFormat="1">
      <c r="A153" s="37"/>
      <c r="B153" s="38"/>
      <c r="C153" s="39"/>
      <c r="D153" s="226" t="s">
        <v>129</v>
      </c>
      <c r="E153" s="39"/>
      <c r="F153" s="227" t="s">
        <v>212</v>
      </c>
      <c r="G153" s="39"/>
      <c r="H153" s="39"/>
      <c r="I153" s="131"/>
      <c r="J153" s="39"/>
      <c r="K153" s="39"/>
      <c r="L153" s="43"/>
      <c r="M153" s="228"/>
      <c r="N153" s="229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129</v>
      </c>
      <c r="AU153" s="16" t="s">
        <v>82</v>
      </c>
    </row>
    <row r="154" s="13" customFormat="1">
      <c r="A154" s="13"/>
      <c r="B154" s="230"/>
      <c r="C154" s="231"/>
      <c r="D154" s="226" t="s">
        <v>131</v>
      </c>
      <c r="E154" s="232" t="s">
        <v>19</v>
      </c>
      <c r="F154" s="233" t="s">
        <v>213</v>
      </c>
      <c r="G154" s="231"/>
      <c r="H154" s="234">
        <v>0.014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131</v>
      </c>
      <c r="AU154" s="240" t="s">
        <v>82</v>
      </c>
      <c r="AV154" s="13" t="s">
        <v>82</v>
      </c>
      <c r="AW154" s="13" t="s">
        <v>34</v>
      </c>
      <c r="AX154" s="13" t="s">
        <v>80</v>
      </c>
      <c r="AY154" s="240" t="s">
        <v>118</v>
      </c>
    </row>
    <row r="155" s="12" customFormat="1" ht="22.8" customHeight="1">
      <c r="A155" s="12"/>
      <c r="B155" s="197"/>
      <c r="C155" s="198"/>
      <c r="D155" s="199" t="s">
        <v>71</v>
      </c>
      <c r="E155" s="211" t="s">
        <v>153</v>
      </c>
      <c r="F155" s="211" t="s">
        <v>214</v>
      </c>
      <c r="G155" s="198"/>
      <c r="H155" s="198"/>
      <c r="I155" s="201"/>
      <c r="J155" s="212">
        <f>BK155</f>
        <v>0</v>
      </c>
      <c r="K155" s="198"/>
      <c r="L155" s="203"/>
      <c r="M155" s="204"/>
      <c r="N155" s="205"/>
      <c r="O155" s="205"/>
      <c r="P155" s="206">
        <f>SUM(P156:P162)</f>
        <v>0</v>
      </c>
      <c r="Q155" s="205"/>
      <c r="R155" s="206">
        <f>SUM(R156:R162)</f>
        <v>0.0082400000000000008</v>
      </c>
      <c r="S155" s="205"/>
      <c r="T155" s="207">
        <f>SUM(T156:T162)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8" t="s">
        <v>80</v>
      </c>
      <c r="AT155" s="209" t="s">
        <v>71</v>
      </c>
      <c r="AU155" s="209" t="s">
        <v>80</v>
      </c>
      <c r="AY155" s="208" t="s">
        <v>118</v>
      </c>
      <c r="BK155" s="210">
        <f>SUM(BK156:BK162)</f>
        <v>0</v>
      </c>
    </row>
    <row r="156" s="2" customFormat="1" ht="16.5" customHeight="1">
      <c r="A156" s="37"/>
      <c r="B156" s="38"/>
      <c r="C156" s="213" t="s">
        <v>215</v>
      </c>
      <c r="D156" s="213" t="s">
        <v>120</v>
      </c>
      <c r="E156" s="214" t="s">
        <v>216</v>
      </c>
      <c r="F156" s="215" t="s">
        <v>217</v>
      </c>
      <c r="G156" s="216" t="s">
        <v>135</v>
      </c>
      <c r="H156" s="217">
        <v>0.14999999999999999</v>
      </c>
      <c r="I156" s="218"/>
      <c r="J156" s="219">
        <f>ROUND(I156*H156,2)</f>
        <v>0</v>
      </c>
      <c r="K156" s="215" t="s">
        <v>124</v>
      </c>
      <c r="L156" s="43"/>
      <c r="M156" s="220" t="s">
        <v>19</v>
      </c>
      <c r="N156" s="221" t="s">
        <v>43</v>
      </c>
      <c r="O156" s="83"/>
      <c r="P156" s="222">
        <f>O156*H156</f>
        <v>0</v>
      </c>
      <c r="Q156" s="222">
        <v>0.040000000000000001</v>
      </c>
      <c r="R156" s="222">
        <f>Q156*H156</f>
        <v>0.0060000000000000001</v>
      </c>
      <c r="S156" s="222">
        <v>0</v>
      </c>
      <c r="T156" s="22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4" t="s">
        <v>125</v>
      </c>
      <c r="AT156" s="224" t="s">
        <v>120</v>
      </c>
      <c r="AU156" s="224" t="s">
        <v>82</v>
      </c>
      <c r="AY156" s="16" t="s">
        <v>118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6" t="s">
        <v>80</v>
      </c>
      <c r="BK156" s="225">
        <f>ROUND(I156*H156,2)</f>
        <v>0</v>
      </c>
      <c r="BL156" s="16" t="s">
        <v>125</v>
      </c>
      <c r="BM156" s="224" t="s">
        <v>218</v>
      </c>
    </row>
    <row r="157" s="2" customFormat="1">
      <c r="A157" s="37"/>
      <c r="B157" s="38"/>
      <c r="C157" s="39"/>
      <c r="D157" s="226" t="s">
        <v>127</v>
      </c>
      <c r="E157" s="39"/>
      <c r="F157" s="227" t="s">
        <v>219</v>
      </c>
      <c r="G157" s="39"/>
      <c r="H157" s="39"/>
      <c r="I157" s="131"/>
      <c r="J157" s="39"/>
      <c r="K157" s="39"/>
      <c r="L157" s="43"/>
      <c r="M157" s="228"/>
      <c r="N157" s="229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127</v>
      </c>
      <c r="AU157" s="16" t="s">
        <v>82</v>
      </c>
    </row>
    <row r="158" s="2" customFormat="1">
      <c r="A158" s="37"/>
      <c r="B158" s="38"/>
      <c r="C158" s="39"/>
      <c r="D158" s="226" t="s">
        <v>129</v>
      </c>
      <c r="E158" s="39"/>
      <c r="F158" s="227" t="s">
        <v>220</v>
      </c>
      <c r="G158" s="39"/>
      <c r="H158" s="39"/>
      <c r="I158" s="131"/>
      <c r="J158" s="39"/>
      <c r="K158" s="39"/>
      <c r="L158" s="43"/>
      <c r="M158" s="228"/>
      <c r="N158" s="229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129</v>
      </c>
      <c r="AU158" s="16" t="s">
        <v>82</v>
      </c>
    </row>
    <row r="159" s="13" customFormat="1">
      <c r="A159" s="13"/>
      <c r="B159" s="230"/>
      <c r="C159" s="231"/>
      <c r="D159" s="226" t="s">
        <v>131</v>
      </c>
      <c r="E159" s="232" t="s">
        <v>19</v>
      </c>
      <c r="F159" s="233" t="s">
        <v>221</v>
      </c>
      <c r="G159" s="231"/>
      <c r="H159" s="234">
        <v>0.14999999999999999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131</v>
      </c>
      <c r="AU159" s="240" t="s">
        <v>82</v>
      </c>
      <c r="AV159" s="13" t="s">
        <v>82</v>
      </c>
      <c r="AW159" s="13" t="s">
        <v>34</v>
      </c>
      <c r="AX159" s="13" t="s">
        <v>80</v>
      </c>
      <c r="AY159" s="240" t="s">
        <v>118</v>
      </c>
    </row>
    <row r="160" s="2" customFormat="1" ht="16.5" customHeight="1">
      <c r="A160" s="37"/>
      <c r="B160" s="38"/>
      <c r="C160" s="241" t="s">
        <v>222</v>
      </c>
      <c r="D160" s="241" t="s">
        <v>193</v>
      </c>
      <c r="E160" s="242" t="s">
        <v>223</v>
      </c>
      <c r="F160" s="243" t="s">
        <v>224</v>
      </c>
      <c r="G160" s="244" t="s">
        <v>225</v>
      </c>
      <c r="H160" s="245">
        <v>2</v>
      </c>
      <c r="I160" s="246"/>
      <c r="J160" s="247">
        <f>ROUND(I160*H160,2)</f>
        <v>0</v>
      </c>
      <c r="K160" s="243" t="s">
        <v>124</v>
      </c>
      <c r="L160" s="248"/>
      <c r="M160" s="249" t="s">
        <v>19</v>
      </c>
      <c r="N160" s="250" t="s">
        <v>43</v>
      </c>
      <c r="O160" s="83"/>
      <c r="P160" s="222">
        <f>O160*H160</f>
        <v>0</v>
      </c>
      <c r="Q160" s="222">
        <v>0.0011199999999999999</v>
      </c>
      <c r="R160" s="222">
        <f>Q160*H160</f>
        <v>0.0022399999999999998</v>
      </c>
      <c r="S160" s="222">
        <v>0</v>
      </c>
      <c r="T160" s="22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4" t="s">
        <v>165</v>
      </c>
      <c r="AT160" s="224" t="s">
        <v>193</v>
      </c>
      <c r="AU160" s="224" t="s">
        <v>82</v>
      </c>
      <c r="AY160" s="16" t="s">
        <v>118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6" t="s">
        <v>80</v>
      </c>
      <c r="BK160" s="225">
        <f>ROUND(I160*H160,2)</f>
        <v>0</v>
      </c>
      <c r="BL160" s="16" t="s">
        <v>125</v>
      </c>
      <c r="BM160" s="224" t="s">
        <v>226</v>
      </c>
    </row>
    <row r="161" s="2" customFormat="1">
      <c r="A161" s="37"/>
      <c r="B161" s="38"/>
      <c r="C161" s="39"/>
      <c r="D161" s="226" t="s">
        <v>129</v>
      </c>
      <c r="E161" s="39"/>
      <c r="F161" s="227" t="s">
        <v>220</v>
      </c>
      <c r="G161" s="39"/>
      <c r="H161" s="39"/>
      <c r="I161" s="131"/>
      <c r="J161" s="39"/>
      <c r="K161" s="39"/>
      <c r="L161" s="43"/>
      <c r="M161" s="228"/>
      <c r="N161" s="229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129</v>
      </c>
      <c r="AU161" s="16" t="s">
        <v>82</v>
      </c>
    </row>
    <row r="162" s="13" customFormat="1">
      <c r="A162" s="13"/>
      <c r="B162" s="230"/>
      <c r="C162" s="231"/>
      <c r="D162" s="226" t="s">
        <v>131</v>
      </c>
      <c r="E162" s="232" t="s">
        <v>19</v>
      </c>
      <c r="F162" s="233" t="s">
        <v>82</v>
      </c>
      <c r="G162" s="231"/>
      <c r="H162" s="234">
        <v>2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131</v>
      </c>
      <c r="AU162" s="240" t="s">
        <v>82</v>
      </c>
      <c r="AV162" s="13" t="s">
        <v>82</v>
      </c>
      <c r="AW162" s="13" t="s">
        <v>34</v>
      </c>
      <c r="AX162" s="13" t="s">
        <v>80</v>
      </c>
      <c r="AY162" s="240" t="s">
        <v>118</v>
      </c>
    </row>
    <row r="163" s="12" customFormat="1" ht="22.8" customHeight="1">
      <c r="A163" s="12"/>
      <c r="B163" s="197"/>
      <c r="C163" s="198"/>
      <c r="D163" s="199" t="s">
        <v>71</v>
      </c>
      <c r="E163" s="211" t="s">
        <v>165</v>
      </c>
      <c r="F163" s="211" t="s">
        <v>227</v>
      </c>
      <c r="G163" s="198"/>
      <c r="H163" s="198"/>
      <c r="I163" s="201"/>
      <c r="J163" s="212">
        <f>BK163</f>
        <v>0</v>
      </c>
      <c r="K163" s="198"/>
      <c r="L163" s="203"/>
      <c r="M163" s="204"/>
      <c r="N163" s="205"/>
      <c r="O163" s="205"/>
      <c r="P163" s="206">
        <f>SUM(P164:P169)</f>
        <v>0</v>
      </c>
      <c r="Q163" s="205"/>
      <c r="R163" s="206">
        <f>SUM(R164:R169)</f>
        <v>0.013989000000000001</v>
      </c>
      <c r="S163" s="205"/>
      <c r="T163" s="207">
        <f>SUM(T164:T169)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8" t="s">
        <v>80</v>
      </c>
      <c r="AT163" s="209" t="s">
        <v>71</v>
      </c>
      <c r="AU163" s="209" t="s">
        <v>80</v>
      </c>
      <c r="AY163" s="208" t="s">
        <v>118</v>
      </c>
      <c r="BK163" s="210">
        <f>SUM(BK164:BK169)</f>
        <v>0</v>
      </c>
    </row>
    <row r="164" s="2" customFormat="1" ht="16.5" customHeight="1">
      <c r="A164" s="37"/>
      <c r="B164" s="38"/>
      <c r="C164" s="213" t="s">
        <v>228</v>
      </c>
      <c r="D164" s="213" t="s">
        <v>120</v>
      </c>
      <c r="E164" s="214" t="s">
        <v>229</v>
      </c>
      <c r="F164" s="215" t="s">
        <v>230</v>
      </c>
      <c r="G164" s="216" t="s">
        <v>231</v>
      </c>
      <c r="H164" s="217">
        <v>52.5</v>
      </c>
      <c r="I164" s="218"/>
      <c r="J164" s="219">
        <f>ROUND(I164*H164,2)</f>
        <v>0</v>
      </c>
      <c r="K164" s="215" t="s">
        <v>124</v>
      </c>
      <c r="L164" s="43"/>
      <c r="M164" s="220" t="s">
        <v>19</v>
      </c>
      <c r="N164" s="221" t="s">
        <v>43</v>
      </c>
      <c r="O164" s="83"/>
      <c r="P164" s="222">
        <f>O164*H164</f>
        <v>0</v>
      </c>
      <c r="Q164" s="222">
        <v>0.00019000000000000001</v>
      </c>
      <c r="R164" s="222">
        <f>Q164*H164</f>
        <v>0.0099750000000000012</v>
      </c>
      <c r="S164" s="222">
        <v>0</v>
      </c>
      <c r="T164" s="22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4" t="s">
        <v>125</v>
      </c>
      <c r="AT164" s="224" t="s">
        <v>120</v>
      </c>
      <c r="AU164" s="224" t="s">
        <v>82</v>
      </c>
      <c r="AY164" s="16" t="s">
        <v>118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6" t="s">
        <v>80</v>
      </c>
      <c r="BK164" s="225">
        <f>ROUND(I164*H164,2)</f>
        <v>0</v>
      </c>
      <c r="BL164" s="16" t="s">
        <v>125</v>
      </c>
      <c r="BM164" s="224" t="s">
        <v>232</v>
      </c>
    </row>
    <row r="165" s="2" customFormat="1">
      <c r="A165" s="37"/>
      <c r="B165" s="38"/>
      <c r="C165" s="39"/>
      <c r="D165" s="226" t="s">
        <v>129</v>
      </c>
      <c r="E165" s="39"/>
      <c r="F165" s="227" t="s">
        <v>175</v>
      </c>
      <c r="G165" s="39"/>
      <c r="H165" s="39"/>
      <c r="I165" s="131"/>
      <c r="J165" s="39"/>
      <c r="K165" s="39"/>
      <c r="L165" s="43"/>
      <c r="M165" s="228"/>
      <c r="N165" s="229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129</v>
      </c>
      <c r="AU165" s="16" t="s">
        <v>82</v>
      </c>
    </row>
    <row r="166" s="13" customFormat="1">
      <c r="A166" s="13"/>
      <c r="B166" s="230"/>
      <c r="C166" s="231"/>
      <c r="D166" s="226" t="s">
        <v>131</v>
      </c>
      <c r="E166" s="232" t="s">
        <v>19</v>
      </c>
      <c r="F166" s="233" t="s">
        <v>233</v>
      </c>
      <c r="G166" s="231"/>
      <c r="H166" s="234">
        <v>52.5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131</v>
      </c>
      <c r="AU166" s="240" t="s">
        <v>82</v>
      </c>
      <c r="AV166" s="13" t="s">
        <v>82</v>
      </c>
      <c r="AW166" s="13" t="s">
        <v>34</v>
      </c>
      <c r="AX166" s="13" t="s">
        <v>80</v>
      </c>
      <c r="AY166" s="240" t="s">
        <v>118</v>
      </c>
    </row>
    <row r="167" s="2" customFormat="1" ht="16.5" customHeight="1">
      <c r="A167" s="37"/>
      <c r="B167" s="38"/>
      <c r="C167" s="213" t="s">
        <v>234</v>
      </c>
      <c r="D167" s="213" t="s">
        <v>120</v>
      </c>
      <c r="E167" s="214" t="s">
        <v>235</v>
      </c>
      <c r="F167" s="215" t="s">
        <v>236</v>
      </c>
      <c r="G167" s="216" t="s">
        <v>231</v>
      </c>
      <c r="H167" s="217">
        <v>44.600000000000001</v>
      </c>
      <c r="I167" s="218"/>
      <c r="J167" s="219">
        <f>ROUND(I167*H167,2)</f>
        <v>0</v>
      </c>
      <c r="K167" s="215" t="s">
        <v>124</v>
      </c>
      <c r="L167" s="43"/>
      <c r="M167" s="220" t="s">
        <v>19</v>
      </c>
      <c r="N167" s="221" t="s">
        <v>43</v>
      </c>
      <c r="O167" s="83"/>
      <c r="P167" s="222">
        <f>O167*H167</f>
        <v>0</v>
      </c>
      <c r="Q167" s="222">
        <v>9.0000000000000006E-05</v>
      </c>
      <c r="R167" s="222">
        <f>Q167*H167</f>
        <v>0.0040140000000000002</v>
      </c>
      <c r="S167" s="222">
        <v>0</v>
      </c>
      <c r="T167" s="22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4" t="s">
        <v>125</v>
      </c>
      <c r="AT167" s="224" t="s">
        <v>120</v>
      </c>
      <c r="AU167" s="224" t="s">
        <v>82</v>
      </c>
      <c r="AY167" s="16" t="s">
        <v>118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6" t="s">
        <v>80</v>
      </c>
      <c r="BK167" s="225">
        <f>ROUND(I167*H167,2)</f>
        <v>0</v>
      </c>
      <c r="BL167" s="16" t="s">
        <v>125</v>
      </c>
      <c r="BM167" s="224" t="s">
        <v>237</v>
      </c>
    </row>
    <row r="168" s="2" customFormat="1">
      <c r="A168" s="37"/>
      <c r="B168" s="38"/>
      <c r="C168" s="39"/>
      <c r="D168" s="226" t="s">
        <v>129</v>
      </c>
      <c r="E168" s="39"/>
      <c r="F168" s="227" t="s">
        <v>175</v>
      </c>
      <c r="G168" s="39"/>
      <c r="H168" s="39"/>
      <c r="I168" s="131"/>
      <c r="J168" s="39"/>
      <c r="K168" s="39"/>
      <c r="L168" s="43"/>
      <c r="M168" s="228"/>
      <c r="N168" s="229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129</v>
      </c>
      <c r="AU168" s="16" t="s">
        <v>82</v>
      </c>
    </row>
    <row r="169" s="13" customFormat="1">
      <c r="A169" s="13"/>
      <c r="B169" s="230"/>
      <c r="C169" s="231"/>
      <c r="D169" s="226" t="s">
        <v>131</v>
      </c>
      <c r="E169" s="232" t="s">
        <v>19</v>
      </c>
      <c r="F169" s="233" t="s">
        <v>238</v>
      </c>
      <c r="G169" s="231"/>
      <c r="H169" s="234">
        <v>44.600000000000001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131</v>
      </c>
      <c r="AU169" s="240" t="s">
        <v>82</v>
      </c>
      <c r="AV169" s="13" t="s">
        <v>82</v>
      </c>
      <c r="AW169" s="13" t="s">
        <v>34</v>
      </c>
      <c r="AX169" s="13" t="s">
        <v>80</v>
      </c>
      <c r="AY169" s="240" t="s">
        <v>118</v>
      </c>
    </row>
    <row r="170" s="12" customFormat="1" ht="22.8" customHeight="1">
      <c r="A170" s="12"/>
      <c r="B170" s="197"/>
      <c r="C170" s="198"/>
      <c r="D170" s="199" t="s">
        <v>71</v>
      </c>
      <c r="E170" s="211" t="s">
        <v>170</v>
      </c>
      <c r="F170" s="211" t="s">
        <v>239</v>
      </c>
      <c r="G170" s="198"/>
      <c r="H170" s="198"/>
      <c r="I170" s="201"/>
      <c r="J170" s="212">
        <f>BK170</f>
        <v>0</v>
      </c>
      <c r="K170" s="198"/>
      <c r="L170" s="203"/>
      <c r="M170" s="204"/>
      <c r="N170" s="205"/>
      <c r="O170" s="205"/>
      <c r="P170" s="206">
        <f>SUM(P171:P187)</f>
        <v>0</v>
      </c>
      <c r="Q170" s="205"/>
      <c r="R170" s="206">
        <f>SUM(R171:R187)</f>
        <v>0</v>
      </c>
      <c r="S170" s="205"/>
      <c r="T170" s="207">
        <f>SUM(T171:T187)</f>
        <v>0.13450000000000001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8" t="s">
        <v>80</v>
      </c>
      <c r="AT170" s="209" t="s">
        <v>71</v>
      </c>
      <c r="AU170" s="209" t="s">
        <v>80</v>
      </c>
      <c r="AY170" s="208" t="s">
        <v>118</v>
      </c>
      <c r="BK170" s="210">
        <f>SUM(BK171:BK187)</f>
        <v>0</v>
      </c>
    </row>
    <row r="171" s="2" customFormat="1" ht="16.5" customHeight="1">
      <c r="A171" s="37"/>
      <c r="B171" s="38"/>
      <c r="C171" s="213" t="s">
        <v>7</v>
      </c>
      <c r="D171" s="213" t="s">
        <v>120</v>
      </c>
      <c r="E171" s="214" t="s">
        <v>240</v>
      </c>
      <c r="F171" s="215" t="s">
        <v>241</v>
      </c>
      <c r="G171" s="216" t="s">
        <v>231</v>
      </c>
      <c r="H171" s="217">
        <v>1.5</v>
      </c>
      <c r="I171" s="218"/>
      <c r="J171" s="219">
        <f>ROUND(I171*H171,2)</f>
        <v>0</v>
      </c>
      <c r="K171" s="215" t="s">
        <v>124</v>
      </c>
      <c r="L171" s="43"/>
      <c r="M171" s="220" t="s">
        <v>19</v>
      </c>
      <c r="N171" s="221" t="s">
        <v>43</v>
      </c>
      <c r="O171" s="83"/>
      <c r="P171" s="222">
        <f>O171*H171</f>
        <v>0</v>
      </c>
      <c r="Q171" s="222">
        <v>0</v>
      </c>
      <c r="R171" s="222">
        <f>Q171*H171</f>
        <v>0</v>
      </c>
      <c r="S171" s="222">
        <v>0.0070000000000000001</v>
      </c>
      <c r="T171" s="223">
        <f>S171*H171</f>
        <v>0.010500000000000001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4" t="s">
        <v>125</v>
      </c>
      <c r="AT171" s="224" t="s">
        <v>120</v>
      </c>
      <c r="AU171" s="224" t="s">
        <v>82</v>
      </c>
      <c r="AY171" s="16" t="s">
        <v>118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6" t="s">
        <v>80</v>
      </c>
      <c r="BK171" s="225">
        <f>ROUND(I171*H171,2)</f>
        <v>0</v>
      </c>
      <c r="BL171" s="16" t="s">
        <v>125</v>
      </c>
      <c r="BM171" s="224" t="s">
        <v>242</v>
      </c>
    </row>
    <row r="172" s="2" customFormat="1">
      <c r="A172" s="37"/>
      <c r="B172" s="38"/>
      <c r="C172" s="39"/>
      <c r="D172" s="226" t="s">
        <v>127</v>
      </c>
      <c r="E172" s="39"/>
      <c r="F172" s="227" t="s">
        <v>243</v>
      </c>
      <c r="G172" s="39"/>
      <c r="H172" s="39"/>
      <c r="I172" s="131"/>
      <c r="J172" s="39"/>
      <c r="K172" s="39"/>
      <c r="L172" s="43"/>
      <c r="M172" s="228"/>
      <c r="N172" s="229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127</v>
      </c>
      <c r="AU172" s="16" t="s">
        <v>82</v>
      </c>
    </row>
    <row r="173" s="2" customFormat="1">
      <c r="A173" s="37"/>
      <c r="B173" s="38"/>
      <c r="C173" s="39"/>
      <c r="D173" s="226" t="s">
        <v>129</v>
      </c>
      <c r="E173" s="39"/>
      <c r="F173" s="227" t="s">
        <v>204</v>
      </c>
      <c r="G173" s="39"/>
      <c r="H173" s="39"/>
      <c r="I173" s="131"/>
      <c r="J173" s="39"/>
      <c r="K173" s="39"/>
      <c r="L173" s="43"/>
      <c r="M173" s="228"/>
      <c r="N173" s="229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129</v>
      </c>
      <c r="AU173" s="16" t="s">
        <v>82</v>
      </c>
    </row>
    <row r="174" s="13" customFormat="1">
      <c r="A174" s="13"/>
      <c r="B174" s="230"/>
      <c r="C174" s="231"/>
      <c r="D174" s="226" t="s">
        <v>131</v>
      </c>
      <c r="E174" s="232" t="s">
        <v>19</v>
      </c>
      <c r="F174" s="233" t="s">
        <v>244</v>
      </c>
      <c r="G174" s="231"/>
      <c r="H174" s="234">
        <v>1.5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131</v>
      </c>
      <c r="AU174" s="240" t="s">
        <v>82</v>
      </c>
      <c r="AV174" s="13" t="s">
        <v>82</v>
      </c>
      <c r="AW174" s="13" t="s">
        <v>34</v>
      </c>
      <c r="AX174" s="13" t="s">
        <v>80</v>
      </c>
      <c r="AY174" s="240" t="s">
        <v>118</v>
      </c>
    </row>
    <row r="175" s="2" customFormat="1" ht="16.5" customHeight="1">
      <c r="A175" s="37"/>
      <c r="B175" s="38"/>
      <c r="C175" s="213" t="s">
        <v>245</v>
      </c>
      <c r="D175" s="213" t="s">
        <v>120</v>
      </c>
      <c r="E175" s="214" t="s">
        <v>246</v>
      </c>
      <c r="F175" s="215" t="s">
        <v>247</v>
      </c>
      <c r="G175" s="216" t="s">
        <v>231</v>
      </c>
      <c r="H175" s="217">
        <v>1</v>
      </c>
      <c r="I175" s="218"/>
      <c r="J175" s="219">
        <f>ROUND(I175*H175,2)</f>
        <v>0</v>
      </c>
      <c r="K175" s="215" t="s">
        <v>124</v>
      </c>
      <c r="L175" s="43"/>
      <c r="M175" s="220" t="s">
        <v>19</v>
      </c>
      <c r="N175" s="221" t="s">
        <v>43</v>
      </c>
      <c r="O175" s="83"/>
      <c r="P175" s="222">
        <f>O175*H175</f>
        <v>0</v>
      </c>
      <c r="Q175" s="222">
        <v>0</v>
      </c>
      <c r="R175" s="222">
        <f>Q175*H175</f>
        <v>0</v>
      </c>
      <c r="S175" s="222">
        <v>0.016</v>
      </c>
      <c r="T175" s="223">
        <f>S175*H175</f>
        <v>0.016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4" t="s">
        <v>125</v>
      </c>
      <c r="AT175" s="224" t="s">
        <v>120</v>
      </c>
      <c r="AU175" s="224" t="s">
        <v>82</v>
      </c>
      <c r="AY175" s="16" t="s">
        <v>118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6" t="s">
        <v>80</v>
      </c>
      <c r="BK175" s="225">
        <f>ROUND(I175*H175,2)</f>
        <v>0</v>
      </c>
      <c r="BL175" s="16" t="s">
        <v>125</v>
      </c>
      <c r="BM175" s="224" t="s">
        <v>248</v>
      </c>
    </row>
    <row r="176" s="2" customFormat="1">
      <c r="A176" s="37"/>
      <c r="B176" s="38"/>
      <c r="C176" s="39"/>
      <c r="D176" s="226" t="s">
        <v>127</v>
      </c>
      <c r="E176" s="39"/>
      <c r="F176" s="227" t="s">
        <v>243</v>
      </c>
      <c r="G176" s="39"/>
      <c r="H176" s="39"/>
      <c r="I176" s="131"/>
      <c r="J176" s="39"/>
      <c r="K176" s="39"/>
      <c r="L176" s="43"/>
      <c r="M176" s="228"/>
      <c r="N176" s="229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127</v>
      </c>
      <c r="AU176" s="16" t="s">
        <v>82</v>
      </c>
    </row>
    <row r="177" s="2" customFormat="1">
      <c r="A177" s="37"/>
      <c r="B177" s="38"/>
      <c r="C177" s="39"/>
      <c r="D177" s="226" t="s">
        <v>129</v>
      </c>
      <c r="E177" s="39"/>
      <c r="F177" s="227" t="s">
        <v>204</v>
      </c>
      <c r="G177" s="39"/>
      <c r="H177" s="39"/>
      <c r="I177" s="131"/>
      <c r="J177" s="39"/>
      <c r="K177" s="39"/>
      <c r="L177" s="43"/>
      <c r="M177" s="228"/>
      <c r="N177" s="229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129</v>
      </c>
      <c r="AU177" s="16" t="s">
        <v>82</v>
      </c>
    </row>
    <row r="178" s="13" customFormat="1">
      <c r="A178" s="13"/>
      <c r="B178" s="230"/>
      <c r="C178" s="231"/>
      <c r="D178" s="226" t="s">
        <v>131</v>
      </c>
      <c r="E178" s="232" t="s">
        <v>19</v>
      </c>
      <c r="F178" s="233" t="s">
        <v>80</v>
      </c>
      <c r="G178" s="231"/>
      <c r="H178" s="234">
        <v>1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131</v>
      </c>
      <c r="AU178" s="240" t="s">
        <v>82</v>
      </c>
      <c r="AV178" s="13" t="s">
        <v>82</v>
      </c>
      <c r="AW178" s="13" t="s">
        <v>34</v>
      </c>
      <c r="AX178" s="13" t="s">
        <v>80</v>
      </c>
      <c r="AY178" s="240" t="s">
        <v>118</v>
      </c>
    </row>
    <row r="179" s="2" customFormat="1" ht="21.75" customHeight="1">
      <c r="A179" s="37"/>
      <c r="B179" s="38"/>
      <c r="C179" s="213" t="s">
        <v>249</v>
      </c>
      <c r="D179" s="213" t="s">
        <v>120</v>
      </c>
      <c r="E179" s="214" t="s">
        <v>250</v>
      </c>
      <c r="F179" s="215" t="s">
        <v>251</v>
      </c>
      <c r="G179" s="216" t="s">
        <v>202</v>
      </c>
      <c r="H179" s="217">
        <v>1</v>
      </c>
      <c r="I179" s="218"/>
      <c r="J179" s="219">
        <f>ROUND(I179*H179,2)</f>
        <v>0</v>
      </c>
      <c r="K179" s="215" t="s">
        <v>124</v>
      </c>
      <c r="L179" s="43"/>
      <c r="M179" s="220" t="s">
        <v>19</v>
      </c>
      <c r="N179" s="221" t="s">
        <v>43</v>
      </c>
      <c r="O179" s="83"/>
      <c r="P179" s="222">
        <f>O179*H179</f>
        <v>0</v>
      </c>
      <c r="Q179" s="222">
        <v>0</v>
      </c>
      <c r="R179" s="222">
        <f>Q179*H179</f>
        <v>0</v>
      </c>
      <c r="S179" s="222">
        <v>0.014999999999999999</v>
      </c>
      <c r="T179" s="223">
        <f>S179*H179</f>
        <v>0.014999999999999999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4" t="s">
        <v>125</v>
      </c>
      <c r="AT179" s="224" t="s">
        <v>120</v>
      </c>
      <c r="AU179" s="224" t="s">
        <v>82</v>
      </c>
      <c r="AY179" s="16" t="s">
        <v>118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6" t="s">
        <v>80</v>
      </c>
      <c r="BK179" s="225">
        <f>ROUND(I179*H179,2)</f>
        <v>0</v>
      </c>
      <c r="BL179" s="16" t="s">
        <v>125</v>
      </c>
      <c r="BM179" s="224" t="s">
        <v>252</v>
      </c>
    </row>
    <row r="180" s="2" customFormat="1">
      <c r="A180" s="37"/>
      <c r="B180" s="38"/>
      <c r="C180" s="39"/>
      <c r="D180" s="226" t="s">
        <v>129</v>
      </c>
      <c r="E180" s="39"/>
      <c r="F180" s="227" t="s">
        <v>212</v>
      </c>
      <c r="G180" s="39"/>
      <c r="H180" s="39"/>
      <c r="I180" s="131"/>
      <c r="J180" s="39"/>
      <c r="K180" s="39"/>
      <c r="L180" s="43"/>
      <c r="M180" s="228"/>
      <c r="N180" s="229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129</v>
      </c>
      <c r="AU180" s="16" t="s">
        <v>82</v>
      </c>
    </row>
    <row r="181" s="13" customFormat="1">
      <c r="A181" s="13"/>
      <c r="B181" s="230"/>
      <c r="C181" s="231"/>
      <c r="D181" s="226" t="s">
        <v>131</v>
      </c>
      <c r="E181" s="232" t="s">
        <v>19</v>
      </c>
      <c r="F181" s="233" t="s">
        <v>80</v>
      </c>
      <c r="G181" s="231"/>
      <c r="H181" s="234">
        <v>1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131</v>
      </c>
      <c r="AU181" s="240" t="s">
        <v>82</v>
      </c>
      <c r="AV181" s="13" t="s">
        <v>82</v>
      </c>
      <c r="AW181" s="13" t="s">
        <v>34</v>
      </c>
      <c r="AX181" s="13" t="s">
        <v>80</v>
      </c>
      <c r="AY181" s="240" t="s">
        <v>118</v>
      </c>
    </row>
    <row r="182" s="2" customFormat="1" ht="21.75" customHeight="1">
      <c r="A182" s="37"/>
      <c r="B182" s="38"/>
      <c r="C182" s="213" t="s">
        <v>253</v>
      </c>
      <c r="D182" s="213" t="s">
        <v>120</v>
      </c>
      <c r="E182" s="214" t="s">
        <v>254</v>
      </c>
      <c r="F182" s="215" t="s">
        <v>255</v>
      </c>
      <c r="G182" s="216" t="s">
        <v>202</v>
      </c>
      <c r="H182" s="217">
        <v>1</v>
      </c>
      <c r="I182" s="218"/>
      <c r="J182" s="219">
        <f>ROUND(I182*H182,2)</f>
        <v>0</v>
      </c>
      <c r="K182" s="215" t="s">
        <v>124</v>
      </c>
      <c r="L182" s="43"/>
      <c r="M182" s="220" t="s">
        <v>19</v>
      </c>
      <c r="N182" s="221" t="s">
        <v>43</v>
      </c>
      <c r="O182" s="83"/>
      <c r="P182" s="222">
        <f>O182*H182</f>
        <v>0</v>
      </c>
      <c r="Q182" s="222">
        <v>0</v>
      </c>
      <c r="R182" s="222">
        <f>Q182*H182</f>
        <v>0</v>
      </c>
      <c r="S182" s="222">
        <v>0.059999999999999998</v>
      </c>
      <c r="T182" s="223">
        <f>S182*H182</f>
        <v>0.059999999999999998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4" t="s">
        <v>125</v>
      </c>
      <c r="AT182" s="224" t="s">
        <v>120</v>
      </c>
      <c r="AU182" s="224" t="s">
        <v>82</v>
      </c>
      <c r="AY182" s="16" t="s">
        <v>118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6" t="s">
        <v>80</v>
      </c>
      <c r="BK182" s="225">
        <f>ROUND(I182*H182,2)</f>
        <v>0</v>
      </c>
      <c r="BL182" s="16" t="s">
        <v>125</v>
      </c>
      <c r="BM182" s="224" t="s">
        <v>256</v>
      </c>
    </row>
    <row r="183" s="2" customFormat="1">
      <c r="A183" s="37"/>
      <c r="B183" s="38"/>
      <c r="C183" s="39"/>
      <c r="D183" s="226" t="s">
        <v>129</v>
      </c>
      <c r="E183" s="39"/>
      <c r="F183" s="227" t="s">
        <v>212</v>
      </c>
      <c r="G183" s="39"/>
      <c r="H183" s="39"/>
      <c r="I183" s="131"/>
      <c r="J183" s="39"/>
      <c r="K183" s="39"/>
      <c r="L183" s="43"/>
      <c r="M183" s="228"/>
      <c r="N183" s="229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129</v>
      </c>
      <c r="AU183" s="16" t="s">
        <v>82</v>
      </c>
    </row>
    <row r="184" s="13" customFormat="1">
      <c r="A184" s="13"/>
      <c r="B184" s="230"/>
      <c r="C184" s="231"/>
      <c r="D184" s="226" t="s">
        <v>131</v>
      </c>
      <c r="E184" s="232" t="s">
        <v>19</v>
      </c>
      <c r="F184" s="233" t="s">
        <v>80</v>
      </c>
      <c r="G184" s="231"/>
      <c r="H184" s="234">
        <v>1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131</v>
      </c>
      <c r="AU184" s="240" t="s">
        <v>82</v>
      </c>
      <c r="AV184" s="13" t="s">
        <v>82</v>
      </c>
      <c r="AW184" s="13" t="s">
        <v>34</v>
      </c>
      <c r="AX184" s="13" t="s">
        <v>80</v>
      </c>
      <c r="AY184" s="240" t="s">
        <v>118</v>
      </c>
    </row>
    <row r="185" s="2" customFormat="1" ht="16.5" customHeight="1">
      <c r="A185" s="37"/>
      <c r="B185" s="38"/>
      <c r="C185" s="213" t="s">
        <v>257</v>
      </c>
      <c r="D185" s="213" t="s">
        <v>120</v>
      </c>
      <c r="E185" s="214" t="s">
        <v>258</v>
      </c>
      <c r="F185" s="215" t="s">
        <v>259</v>
      </c>
      <c r="G185" s="216" t="s">
        <v>231</v>
      </c>
      <c r="H185" s="217">
        <v>1</v>
      </c>
      <c r="I185" s="218"/>
      <c r="J185" s="219">
        <f>ROUND(I185*H185,2)</f>
        <v>0</v>
      </c>
      <c r="K185" s="215" t="s">
        <v>124</v>
      </c>
      <c r="L185" s="43"/>
      <c r="M185" s="220" t="s">
        <v>19</v>
      </c>
      <c r="N185" s="221" t="s">
        <v>43</v>
      </c>
      <c r="O185" s="83"/>
      <c r="P185" s="222">
        <f>O185*H185</f>
        <v>0</v>
      </c>
      <c r="Q185" s="222">
        <v>0</v>
      </c>
      <c r="R185" s="222">
        <f>Q185*H185</f>
        <v>0</v>
      </c>
      <c r="S185" s="222">
        <v>0.033000000000000002</v>
      </c>
      <c r="T185" s="223">
        <f>S185*H185</f>
        <v>0.033000000000000002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4" t="s">
        <v>125</v>
      </c>
      <c r="AT185" s="224" t="s">
        <v>120</v>
      </c>
      <c r="AU185" s="224" t="s">
        <v>82</v>
      </c>
      <c r="AY185" s="16" t="s">
        <v>118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6" t="s">
        <v>80</v>
      </c>
      <c r="BK185" s="225">
        <f>ROUND(I185*H185,2)</f>
        <v>0</v>
      </c>
      <c r="BL185" s="16" t="s">
        <v>125</v>
      </c>
      <c r="BM185" s="224" t="s">
        <v>260</v>
      </c>
    </row>
    <row r="186" s="2" customFormat="1">
      <c r="A186" s="37"/>
      <c r="B186" s="38"/>
      <c r="C186" s="39"/>
      <c r="D186" s="226" t="s">
        <v>129</v>
      </c>
      <c r="E186" s="39"/>
      <c r="F186" s="227" t="s">
        <v>220</v>
      </c>
      <c r="G186" s="39"/>
      <c r="H186" s="39"/>
      <c r="I186" s="131"/>
      <c r="J186" s="39"/>
      <c r="K186" s="39"/>
      <c r="L186" s="43"/>
      <c r="M186" s="228"/>
      <c r="N186" s="229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129</v>
      </c>
      <c r="AU186" s="16" t="s">
        <v>82</v>
      </c>
    </row>
    <row r="187" s="13" customFormat="1">
      <c r="A187" s="13"/>
      <c r="B187" s="230"/>
      <c r="C187" s="231"/>
      <c r="D187" s="226" t="s">
        <v>131</v>
      </c>
      <c r="E187" s="232" t="s">
        <v>19</v>
      </c>
      <c r="F187" s="233" t="s">
        <v>80</v>
      </c>
      <c r="G187" s="231"/>
      <c r="H187" s="234">
        <v>1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131</v>
      </c>
      <c r="AU187" s="240" t="s">
        <v>82</v>
      </c>
      <c r="AV187" s="13" t="s">
        <v>82</v>
      </c>
      <c r="AW187" s="13" t="s">
        <v>34</v>
      </c>
      <c r="AX187" s="13" t="s">
        <v>80</v>
      </c>
      <c r="AY187" s="240" t="s">
        <v>118</v>
      </c>
    </row>
    <row r="188" s="12" customFormat="1" ht="22.8" customHeight="1">
      <c r="A188" s="12"/>
      <c r="B188" s="197"/>
      <c r="C188" s="198"/>
      <c r="D188" s="199" t="s">
        <v>71</v>
      </c>
      <c r="E188" s="211" t="s">
        <v>261</v>
      </c>
      <c r="F188" s="211" t="s">
        <v>262</v>
      </c>
      <c r="G188" s="198"/>
      <c r="H188" s="198"/>
      <c r="I188" s="201"/>
      <c r="J188" s="212">
        <f>BK188</f>
        <v>0</v>
      </c>
      <c r="K188" s="198"/>
      <c r="L188" s="203"/>
      <c r="M188" s="204"/>
      <c r="N188" s="205"/>
      <c r="O188" s="205"/>
      <c r="P188" s="206">
        <f>SUM(P189:P194)</f>
        <v>0</v>
      </c>
      <c r="Q188" s="205"/>
      <c r="R188" s="206">
        <f>SUM(R189:R194)</f>
        <v>0</v>
      </c>
      <c r="S188" s="205"/>
      <c r="T188" s="207">
        <f>SUM(T189:T194)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8" t="s">
        <v>80</v>
      </c>
      <c r="AT188" s="209" t="s">
        <v>71</v>
      </c>
      <c r="AU188" s="209" t="s">
        <v>80</v>
      </c>
      <c r="AY188" s="208" t="s">
        <v>118</v>
      </c>
      <c r="BK188" s="210">
        <f>SUM(BK189:BK194)</f>
        <v>0</v>
      </c>
    </row>
    <row r="189" s="2" customFormat="1" ht="21.75" customHeight="1">
      <c r="A189" s="37"/>
      <c r="B189" s="38"/>
      <c r="C189" s="213" t="s">
        <v>263</v>
      </c>
      <c r="D189" s="213" t="s">
        <v>120</v>
      </c>
      <c r="E189" s="214" t="s">
        <v>264</v>
      </c>
      <c r="F189" s="215" t="s">
        <v>265</v>
      </c>
      <c r="G189" s="216" t="s">
        <v>161</v>
      </c>
      <c r="H189" s="217">
        <v>0.13500000000000001</v>
      </c>
      <c r="I189" s="218"/>
      <c r="J189" s="219">
        <f>ROUND(I189*H189,2)</f>
        <v>0</v>
      </c>
      <c r="K189" s="215" t="s">
        <v>124</v>
      </c>
      <c r="L189" s="43"/>
      <c r="M189" s="220" t="s">
        <v>19</v>
      </c>
      <c r="N189" s="221" t="s">
        <v>43</v>
      </c>
      <c r="O189" s="83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4" t="s">
        <v>125</v>
      </c>
      <c r="AT189" s="224" t="s">
        <v>120</v>
      </c>
      <c r="AU189" s="224" t="s">
        <v>82</v>
      </c>
      <c r="AY189" s="16" t="s">
        <v>118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6" t="s">
        <v>80</v>
      </c>
      <c r="BK189" s="225">
        <f>ROUND(I189*H189,2)</f>
        <v>0</v>
      </c>
      <c r="BL189" s="16" t="s">
        <v>125</v>
      </c>
      <c r="BM189" s="224" t="s">
        <v>266</v>
      </c>
    </row>
    <row r="190" s="2" customFormat="1">
      <c r="A190" s="37"/>
      <c r="B190" s="38"/>
      <c r="C190" s="39"/>
      <c r="D190" s="226" t="s">
        <v>127</v>
      </c>
      <c r="E190" s="39"/>
      <c r="F190" s="227" t="s">
        <v>267</v>
      </c>
      <c r="G190" s="39"/>
      <c r="H190" s="39"/>
      <c r="I190" s="131"/>
      <c r="J190" s="39"/>
      <c r="K190" s="39"/>
      <c r="L190" s="43"/>
      <c r="M190" s="228"/>
      <c r="N190" s="229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127</v>
      </c>
      <c r="AU190" s="16" t="s">
        <v>82</v>
      </c>
    </row>
    <row r="191" s="13" customFormat="1">
      <c r="A191" s="13"/>
      <c r="B191" s="230"/>
      <c r="C191" s="231"/>
      <c r="D191" s="226" t="s">
        <v>131</v>
      </c>
      <c r="E191" s="232" t="s">
        <v>19</v>
      </c>
      <c r="F191" s="233" t="s">
        <v>268</v>
      </c>
      <c r="G191" s="231"/>
      <c r="H191" s="234">
        <v>0.13500000000000001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131</v>
      </c>
      <c r="AU191" s="240" t="s">
        <v>82</v>
      </c>
      <c r="AV191" s="13" t="s">
        <v>82</v>
      </c>
      <c r="AW191" s="13" t="s">
        <v>34</v>
      </c>
      <c r="AX191" s="13" t="s">
        <v>80</v>
      </c>
      <c r="AY191" s="240" t="s">
        <v>118</v>
      </c>
    </row>
    <row r="192" s="2" customFormat="1" ht="16.5" customHeight="1">
      <c r="A192" s="37"/>
      <c r="B192" s="38"/>
      <c r="C192" s="213" t="s">
        <v>269</v>
      </c>
      <c r="D192" s="213" t="s">
        <v>120</v>
      </c>
      <c r="E192" s="214" t="s">
        <v>270</v>
      </c>
      <c r="F192" s="215" t="s">
        <v>271</v>
      </c>
      <c r="G192" s="216" t="s">
        <v>161</v>
      </c>
      <c r="H192" s="217">
        <v>0.13500000000000001</v>
      </c>
      <c r="I192" s="218"/>
      <c r="J192" s="219">
        <f>ROUND(I192*H192,2)</f>
        <v>0</v>
      </c>
      <c r="K192" s="215" t="s">
        <v>124</v>
      </c>
      <c r="L192" s="43"/>
      <c r="M192" s="220" t="s">
        <v>19</v>
      </c>
      <c r="N192" s="221" t="s">
        <v>43</v>
      </c>
      <c r="O192" s="83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4" t="s">
        <v>125</v>
      </c>
      <c r="AT192" s="224" t="s">
        <v>120</v>
      </c>
      <c r="AU192" s="224" t="s">
        <v>82</v>
      </c>
      <c r="AY192" s="16" t="s">
        <v>118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6" t="s">
        <v>80</v>
      </c>
      <c r="BK192" s="225">
        <f>ROUND(I192*H192,2)</f>
        <v>0</v>
      </c>
      <c r="BL192" s="16" t="s">
        <v>125</v>
      </c>
      <c r="BM192" s="224" t="s">
        <v>272</v>
      </c>
    </row>
    <row r="193" s="2" customFormat="1">
      <c r="A193" s="37"/>
      <c r="B193" s="38"/>
      <c r="C193" s="39"/>
      <c r="D193" s="226" t="s">
        <v>127</v>
      </c>
      <c r="E193" s="39"/>
      <c r="F193" s="227" t="s">
        <v>273</v>
      </c>
      <c r="G193" s="39"/>
      <c r="H193" s="39"/>
      <c r="I193" s="131"/>
      <c r="J193" s="39"/>
      <c r="K193" s="39"/>
      <c r="L193" s="43"/>
      <c r="M193" s="228"/>
      <c r="N193" s="229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127</v>
      </c>
      <c r="AU193" s="16" t="s">
        <v>82</v>
      </c>
    </row>
    <row r="194" s="13" customFormat="1">
      <c r="A194" s="13"/>
      <c r="B194" s="230"/>
      <c r="C194" s="231"/>
      <c r="D194" s="226" t="s">
        <v>131</v>
      </c>
      <c r="E194" s="232" t="s">
        <v>19</v>
      </c>
      <c r="F194" s="233" t="s">
        <v>268</v>
      </c>
      <c r="G194" s="231"/>
      <c r="H194" s="234">
        <v>0.13500000000000001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131</v>
      </c>
      <c r="AU194" s="240" t="s">
        <v>82</v>
      </c>
      <c r="AV194" s="13" t="s">
        <v>82</v>
      </c>
      <c r="AW194" s="13" t="s">
        <v>34</v>
      </c>
      <c r="AX194" s="13" t="s">
        <v>80</v>
      </c>
      <c r="AY194" s="240" t="s">
        <v>118</v>
      </c>
    </row>
    <row r="195" s="12" customFormat="1" ht="25.92" customHeight="1">
      <c r="A195" s="12"/>
      <c r="B195" s="197"/>
      <c r="C195" s="198"/>
      <c r="D195" s="199" t="s">
        <v>71</v>
      </c>
      <c r="E195" s="200" t="s">
        <v>274</v>
      </c>
      <c r="F195" s="200" t="s">
        <v>275</v>
      </c>
      <c r="G195" s="198"/>
      <c r="H195" s="198"/>
      <c r="I195" s="201"/>
      <c r="J195" s="202">
        <f>BK195</f>
        <v>0</v>
      </c>
      <c r="K195" s="198"/>
      <c r="L195" s="203"/>
      <c r="M195" s="204"/>
      <c r="N195" s="205"/>
      <c r="O195" s="205"/>
      <c r="P195" s="206">
        <f>P196+P344</f>
        <v>0</v>
      </c>
      <c r="Q195" s="205"/>
      <c r="R195" s="206">
        <f>R196+R344</f>
        <v>0.15945717600000003</v>
      </c>
      <c r="S195" s="205"/>
      <c r="T195" s="207">
        <f>T196+T344</f>
        <v>0.74917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8" t="s">
        <v>82</v>
      </c>
      <c r="AT195" s="209" t="s">
        <v>71</v>
      </c>
      <c r="AU195" s="209" t="s">
        <v>72</v>
      </c>
      <c r="AY195" s="208" t="s">
        <v>118</v>
      </c>
      <c r="BK195" s="210">
        <f>BK196+BK344</f>
        <v>0</v>
      </c>
    </row>
    <row r="196" s="12" customFormat="1" ht="22.8" customHeight="1">
      <c r="A196" s="12"/>
      <c r="B196" s="197"/>
      <c r="C196" s="198"/>
      <c r="D196" s="199" t="s">
        <v>71</v>
      </c>
      <c r="E196" s="211" t="s">
        <v>276</v>
      </c>
      <c r="F196" s="211" t="s">
        <v>277</v>
      </c>
      <c r="G196" s="198"/>
      <c r="H196" s="198"/>
      <c r="I196" s="201"/>
      <c r="J196" s="212">
        <f>BK196</f>
        <v>0</v>
      </c>
      <c r="K196" s="198"/>
      <c r="L196" s="203"/>
      <c r="M196" s="204"/>
      <c r="N196" s="205"/>
      <c r="O196" s="205"/>
      <c r="P196" s="206">
        <f>SUM(P197:P343)</f>
        <v>0</v>
      </c>
      <c r="Q196" s="205"/>
      <c r="R196" s="206">
        <f>SUM(R197:R343)</f>
        <v>0.15945717600000003</v>
      </c>
      <c r="S196" s="205"/>
      <c r="T196" s="207">
        <f>SUM(T197:T343)</f>
        <v>0.74917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8" t="s">
        <v>82</v>
      </c>
      <c r="AT196" s="209" t="s">
        <v>71</v>
      </c>
      <c r="AU196" s="209" t="s">
        <v>80</v>
      </c>
      <c r="AY196" s="208" t="s">
        <v>118</v>
      </c>
      <c r="BK196" s="210">
        <f>SUM(BK197:BK343)</f>
        <v>0</v>
      </c>
    </row>
    <row r="197" s="2" customFormat="1" ht="16.5" customHeight="1">
      <c r="A197" s="37"/>
      <c r="B197" s="38"/>
      <c r="C197" s="213" t="s">
        <v>278</v>
      </c>
      <c r="D197" s="213" t="s">
        <v>120</v>
      </c>
      <c r="E197" s="214" t="s">
        <v>279</v>
      </c>
      <c r="F197" s="215" t="s">
        <v>280</v>
      </c>
      <c r="G197" s="216" t="s">
        <v>231</v>
      </c>
      <c r="H197" s="217">
        <v>0.5</v>
      </c>
      <c r="I197" s="218"/>
      <c r="J197" s="219">
        <f>ROUND(I197*H197,2)</f>
        <v>0</v>
      </c>
      <c r="K197" s="215" t="s">
        <v>124</v>
      </c>
      <c r="L197" s="43"/>
      <c r="M197" s="220" t="s">
        <v>19</v>
      </c>
      <c r="N197" s="221" t="s">
        <v>43</v>
      </c>
      <c r="O197" s="83"/>
      <c r="P197" s="222">
        <f>O197*H197</f>
        <v>0</v>
      </c>
      <c r="Q197" s="222">
        <v>0.00147</v>
      </c>
      <c r="R197" s="222">
        <f>Q197*H197</f>
        <v>0.00073499999999999998</v>
      </c>
      <c r="S197" s="222">
        <v>0</v>
      </c>
      <c r="T197" s="22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4" t="s">
        <v>208</v>
      </c>
      <c r="AT197" s="224" t="s">
        <v>120</v>
      </c>
      <c r="AU197" s="224" t="s">
        <v>82</v>
      </c>
      <c r="AY197" s="16" t="s">
        <v>118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6" t="s">
        <v>80</v>
      </c>
      <c r="BK197" s="225">
        <f>ROUND(I197*H197,2)</f>
        <v>0</v>
      </c>
      <c r="BL197" s="16" t="s">
        <v>208</v>
      </c>
      <c r="BM197" s="224" t="s">
        <v>281</v>
      </c>
    </row>
    <row r="198" s="2" customFormat="1">
      <c r="A198" s="37"/>
      <c r="B198" s="38"/>
      <c r="C198" s="39"/>
      <c r="D198" s="226" t="s">
        <v>129</v>
      </c>
      <c r="E198" s="39"/>
      <c r="F198" s="227" t="s">
        <v>282</v>
      </c>
      <c r="G198" s="39"/>
      <c r="H198" s="39"/>
      <c r="I198" s="131"/>
      <c r="J198" s="39"/>
      <c r="K198" s="39"/>
      <c r="L198" s="43"/>
      <c r="M198" s="228"/>
      <c r="N198" s="229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129</v>
      </c>
      <c r="AU198" s="16" t="s">
        <v>82</v>
      </c>
    </row>
    <row r="199" s="13" customFormat="1">
      <c r="A199" s="13"/>
      <c r="B199" s="230"/>
      <c r="C199" s="231"/>
      <c r="D199" s="226" t="s">
        <v>131</v>
      </c>
      <c r="E199" s="232" t="s">
        <v>19</v>
      </c>
      <c r="F199" s="233" t="s">
        <v>283</v>
      </c>
      <c r="G199" s="231"/>
      <c r="H199" s="234">
        <v>0.5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131</v>
      </c>
      <c r="AU199" s="240" t="s">
        <v>82</v>
      </c>
      <c r="AV199" s="13" t="s">
        <v>82</v>
      </c>
      <c r="AW199" s="13" t="s">
        <v>34</v>
      </c>
      <c r="AX199" s="13" t="s">
        <v>80</v>
      </c>
      <c r="AY199" s="240" t="s">
        <v>118</v>
      </c>
    </row>
    <row r="200" s="2" customFormat="1" ht="16.5" customHeight="1">
      <c r="A200" s="37"/>
      <c r="B200" s="38"/>
      <c r="C200" s="213" t="s">
        <v>284</v>
      </c>
      <c r="D200" s="213" t="s">
        <v>120</v>
      </c>
      <c r="E200" s="214" t="s">
        <v>285</v>
      </c>
      <c r="F200" s="215" t="s">
        <v>286</v>
      </c>
      <c r="G200" s="216" t="s">
        <v>231</v>
      </c>
      <c r="H200" s="217">
        <v>2</v>
      </c>
      <c r="I200" s="218"/>
      <c r="J200" s="219">
        <f>ROUND(I200*H200,2)</f>
        <v>0</v>
      </c>
      <c r="K200" s="215" t="s">
        <v>124</v>
      </c>
      <c r="L200" s="43"/>
      <c r="M200" s="220" t="s">
        <v>19</v>
      </c>
      <c r="N200" s="221" t="s">
        <v>43</v>
      </c>
      <c r="O200" s="83"/>
      <c r="P200" s="222">
        <f>O200*H200</f>
        <v>0</v>
      </c>
      <c r="Q200" s="222">
        <v>0.0018500000000000001</v>
      </c>
      <c r="R200" s="222">
        <f>Q200*H200</f>
        <v>0.0037000000000000002</v>
      </c>
      <c r="S200" s="222">
        <v>0</v>
      </c>
      <c r="T200" s="22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4" t="s">
        <v>208</v>
      </c>
      <c r="AT200" s="224" t="s">
        <v>120</v>
      </c>
      <c r="AU200" s="224" t="s">
        <v>82</v>
      </c>
      <c r="AY200" s="16" t="s">
        <v>118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6" t="s">
        <v>80</v>
      </c>
      <c r="BK200" s="225">
        <f>ROUND(I200*H200,2)</f>
        <v>0</v>
      </c>
      <c r="BL200" s="16" t="s">
        <v>208</v>
      </c>
      <c r="BM200" s="224" t="s">
        <v>287</v>
      </c>
    </row>
    <row r="201" s="2" customFormat="1">
      <c r="A201" s="37"/>
      <c r="B201" s="38"/>
      <c r="C201" s="39"/>
      <c r="D201" s="226" t="s">
        <v>129</v>
      </c>
      <c r="E201" s="39"/>
      <c r="F201" s="227" t="s">
        <v>282</v>
      </c>
      <c r="G201" s="39"/>
      <c r="H201" s="39"/>
      <c r="I201" s="131"/>
      <c r="J201" s="39"/>
      <c r="K201" s="39"/>
      <c r="L201" s="43"/>
      <c r="M201" s="228"/>
      <c r="N201" s="229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129</v>
      </c>
      <c r="AU201" s="16" t="s">
        <v>82</v>
      </c>
    </row>
    <row r="202" s="13" customFormat="1">
      <c r="A202" s="13"/>
      <c r="B202" s="230"/>
      <c r="C202" s="231"/>
      <c r="D202" s="226" t="s">
        <v>131</v>
      </c>
      <c r="E202" s="232" t="s">
        <v>19</v>
      </c>
      <c r="F202" s="233" t="s">
        <v>82</v>
      </c>
      <c r="G202" s="231"/>
      <c r="H202" s="234">
        <v>2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131</v>
      </c>
      <c r="AU202" s="240" t="s">
        <v>82</v>
      </c>
      <c r="AV202" s="13" t="s">
        <v>82</v>
      </c>
      <c r="AW202" s="13" t="s">
        <v>34</v>
      </c>
      <c r="AX202" s="13" t="s">
        <v>80</v>
      </c>
      <c r="AY202" s="240" t="s">
        <v>118</v>
      </c>
    </row>
    <row r="203" s="2" customFormat="1" ht="16.5" customHeight="1">
      <c r="A203" s="37"/>
      <c r="B203" s="38"/>
      <c r="C203" s="213" t="s">
        <v>288</v>
      </c>
      <c r="D203" s="213" t="s">
        <v>120</v>
      </c>
      <c r="E203" s="214" t="s">
        <v>289</v>
      </c>
      <c r="F203" s="215" t="s">
        <v>290</v>
      </c>
      <c r="G203" s="216" t="s">
        <v>231</v>
      </c>
      <c r="H203" s="217">
        <v>15</v>
      </c>
      <c r="I203" s="218"/>
      <c r="J203" s="219">
        <f>ROUND(I203*H203,2)</f>
        <v>0</v>
      </c>
      <c r="K203" s="215" t="s">
        <v>124</v>
      </c>
      <c r="L203" s="43"/>
      <c r="M203" s="220" t="s">
        <v>19</v>
      </c>
      <c r="N203" s="221" t="s">
        <v>43</v>
      </c>
      <c r="O203" s="83"/>
      <c r="P203" s="222">
        <f>O203*H203</f>
        <v>0</v>
      </c>
      <c r="Q203" s="222">
        <v>0.00348</v>
      </c>
      <c r="R203" s="222">
        <f>Q203*H203</f>
        <v>0.052200000000000003</v>
      </c>
      <c r="S203" s="222">
        <v>0</v>
      </c>
      <c r="T203" s="22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4" t="s">
        <v>208</v>
      </c>
      <c r="AT203" s="224" t="s">
        <v>120</v>
      </c>
      <c r="AU203" s="224" t="s">
        <v>82</v>
      </c>
      <c r="AY203" s="16" t="s">
        <v>118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6" t="s">
        <v>80</v>
      </c>
      <c r="BK203" s="225">
        <f>ROUND(I203*H203,2)</f>
        <v>0</v>
      </c>
      <c r="BL203" s="16" t="s">
        <v>208</v>
      </c>
      <c r="BM203" s="224" t="s">
        <v>291</v>
      </c>
    </row>
    <row r="204" s="2" customFormat="1">
      <c r="A204" s="37"/>
      <c r="B204" s="38"/>
      <c r="C204" s="39"/>
      <c r="D204" s="226" t="s">
        <v>129</v>
      </c>
      <c r="E204" s="39"/>
      <c r="F204" s="227" t="s">
        <v>282</v>
      </c>
      <c r="G204" s="39"/>
      <c r="H204" s="39"/>
      <c r="I204" s="131"/>
      <c r="J204" s="39"/>
      <c r="K204" s="39"/>
      <c r="L204" s="43"/>
      <c r="M204" s="228"/>
      <c r="N204" s="229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129</v>
      </c>
      <c r="AU204" s="16" t="s">
        <v>82</v>
      </c>
    </row>
    <row r="205" s="13" customFormat="1">
      <c r="A205" s="13"/>
      <c r="B205" s="230"/>
      <c r="C205" s="231"/>
      <c r="D205" s="226" t="s">
        <v>131</v>
      </c>
      <c r="E205" s="232" t="s">
        <v>19</v>
      </c>
      <c r="F205" s="233" t="s">
        <v>8</v>
      </c>
      <c r="G205" s="231"/>
      <c r="H205" s="234">
        <v>15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131</v>
      </c>
      <c r="AU205" s="240" t="s">
        <v>82</v>
      </c>
      <c r="AV205" s="13" t="s">
        <v>82</v>
      </c>
      <c r="AW205" s="13" t="s">
        <v>34</v>
      </c>
      <c r="AX205" s="13" t="s">
        <v>80</v>
      </c>
      <c r="AY205" s="240" t="s">
        <v>118</v>
      </c>
    </row>
    <row r="206" s="2" customFormat="1" ht="16.5" customHeight="1">
      <c r="A206" s="37"/>
      <c r="B206" s="38"/>
      <c r="C206" s="213" t="s">
        <v>292</v>
      </c>
      <c r="D206" s="213" t="s">
        <v>120</v>
      </c>
      <c r="E206" s="214" t="s">
        <v>293</v>
      </c>
      <c r="F206" s="215" t="s">
        <v>294</v>
      </c>
      <c r="G206" s="216" t="s">
        <v>231</v>
      </c>
      <c r="H206" s="217">
        <v>2</v>
      </c>
      <c r="I206" s="218"/>
      <c r="J206" s="219">
        <f>ROUND(I206*H206,2)</f>
        <v>0</v>
      </c>
      <c r="K206" s="215" t="s">
        <v>124</v>
      </c>
      <c r="L206" s="43"/>
      <c r="M206" s="220" t="s">
        <v>19</v>
      </c>
      <c r="N206" s="221" t="s">
        <v>43</v>
      </c>
      <c r="O206" s="83"/>
      <c r="P206" s="222">
        <f>O206*H206</f>
        <v>0</v>
      </c>
      <c r="Q206" s="222">
        <v>0.00396</v>
      </c>
      <c r="R206" s="222">
        <f>Q206*H206</f>
        <v>0.00792</v>
      </c>
      <c r="S206" s="222">
        <v>0</v>
      </c>
      <c r="T206" s="22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4" t="s">
        <v>208</v>
      </c>
      <c r="AT206" s="224" t="s">
        <v>120</v>
      </c>
      <c r="AU206" s="224" t="s">
        <v>82</v>
      </c>
      <c r="AY206" s="16" t="s">
        <v>118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6" t="s">
        <v>80</v>
      </c>
      <c r="BK206" s="225">
        <f>ROUND(I206*H206,2)</f>
        <v>0</v>
      </c>
      <c r="BL206" s="16" t="s">
        <v>208</v>
      </c>
      <c r="BM206" s="224" t="s">
        <v>295</v>
      </c>
    </row>
    <row r="207" s="2" customFormat="1">
      <c r="A207" s="37"/>
      <c r="B207" s="38"/>
      <c r="C207" s="39"/>
      <c r="D207" s="226" t="s">
        <v>129</v>
      </c>
      <c r="E207" s="39"/>
      <c r="F207" s="227" t="s">
        <v>296</v>
      </c>
      <c r="G207" s="39"/>
      <c r="H207" s="39"/>
      <c r="I207" s="131"/>
      <c r="J207" s="39"/>
      <c r="K207" s="39"/>
      <c r="L207" s="43"/>
      <c r="M207" s="228"/>
      <c r="N207" s="229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129</v>
      </c>
      <c r="AU207" s="16" t="s">
        <v>82</v>
      </c>
    </row>
    <row r="208" s="13" customFormat="1">
      <c r="A208" s="13"/>
      <c r="B208" s="230"/>
      <c r="C208" s="231"/>
      <c r="D208" s="226" t="s">
        <v>131</v>
      </c>
      <c r="E208" s="232" t="s">
        <v>19</v>
      </c>
      <c r="F208" s="233" t="s">
        <v>82</v>
      </c>
      <c r="G208" s="231"/>
      <c r="H208" s="234">
        <v>2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131</v>
      </c>
      <c r="AU208" s="240" t="s">
        <v>82</v>
      </c>
      <c r="AV208" s="13" t="s">
        <v>82</v>
      </c>
      <c r="AW208" s="13" t="s">
        <v>34</v>
      </c>
      <c r="AX208" s="13" t="s">
        <v>80</v>
      </c>
      <c r="AY208" s="240" t="s">
        <v>118</v>
      </c>
    </row>
    <row r="209" s="2" customFormat="1" ht="16.5" customHeight="1">
      <c r="A209" s="37"/>
      <c r="B209" s="38"/>
      <c r="C209" s="213" t="s">
        <v>297</v>
      </c>
      <c r="D209" s="213" t="s">
        <v>120</v>
      </c>
      <c r="E209" s="214" t="s">
        <v>298</v>
      </c>
      <c r="F209" s="215" t="s">
        <v>299</v>
      </c>
      <c r="G209" s="216" t="s">
        <v>231</v>
      </c>
      <c r="H209" s="217">
        <v>1.5</v>
      </c>
      <c r="I209" s="218"/>
      <c r="J209" s="219">
        <f>ROUND(I209*H209,2)</f>
        <v>0</v>
      </c>
      <c r="K209" s="215" t="s">
        <v>124</v>
      </c>
      <c r="L209" s="43"/>
      <c r="M209" s="220" t="s">
        <v>19</v>
      </c>
      <c r="N209" s="221" t="s">
        <v>43</v>
      </c>
      <c r="O209" s="83"/>
      <c r="P209" s="222">
        <f>O209*H209</f>
        <v>0</v>
      </c>
      <c r="Q209" s="222">
        <v>0.0067999999999999996</v>
      </c>
      <c r="R209" s="222">
        <f>Q209*H209</f>
        <v>0.010199999999999999</v>
      </c>
      <c r="S209" s="222">
        <v>0</v>
      </c>
      <c r="T209" s="22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4" t="s">
        <v>208</v>
      </c>
      <c r="AT209" s="224" t="s">
        <v>120</v>
      </c>
      <c r="AU209" s="224" t="s">
        <v>82</v>
      </c>
      <c r="AY209" s="16" t="s">
        <v>118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6" t="s">
        <v>80</v>
      </c>
      <c r="BK209" s="225">
        <f>ROUND(I209*H209,2)</f>
        <v>0</v>
      </c>
      <c r="BL209" s="16" t="s">
        <v>208</v>
      </c>
      <c r="BM209" s="224" t="s">
        <v>300</v>
      </c>
    </row>
    <row r="210" s="2" customFormat="1">
      <c r="A210" s="37"/>
      <c r="B210" s="38"/>
      <c r="C210" s="39"/>
      <c r="D210" s="226" t="s">
        <v>129</v>
      </c>
      <c r="E210" s="39"/>
      <c r="F210" s="227" t="s">
        <v>282</v>
      </c>
      <c r="G210" s="39"/>
      <c r="H210" s="39"/>
      <c r="I210" s="131"/>
      <c r="J210" s="39"/>
      <c r="K210" s="39"/>
      <c r="L210" s="43"/>
      <c r="M210" s="228"/>
      <c r="N210" s="229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129</v>
      </c>
      <c r="AU210" s="16" t="s">
        <v>82</v>
      </c>
    </row>
    <row r="211" s="13" customFormat="1">
      <c r="A211" s="13"/>
      <c r="B211" s="230"/>
      <c r="C211" s="231"/>
      <c r="D211" s="226" t="s">
        <v>131</v>
      </c>
      <c r="E211" s="232" t="s">
        <v>19</v>
      </c>
      <c r="F211" s="233" t="s">
        <v>244</v>
      </c>
      <c r="G211" s="231"/>
      <c r="H211" s="234">
        <v>1.5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131</v>
      </c>
      <c r="AU211" s="240" t="s">
        <v>82</v>
      </c>
      <c r="AV211" s="13" t="s">
        <v>82</v>
      </c>
      <c r="AW211" s="13" t="s">
        <v>34</v>
      </c>
      <c r="AX211" s="13" t="s">
        <v>80</v>
      </c>
      <c r="AY211" s="240" t="s">
        <v>118</v>
      </c>
    </row>
    <row r="212" s="2" customFormat="1" ht="16.5" customHeight="1">
      <c r="A212" s="37"/>
      <c r="B212" s="38"/>
      <c r="C212" s="213" t="s">
        <v>301</v>
      </c>
      <c r="D212" s="213" t="s">
        <v>120</v>
      </c>
      <c r="E212" s="214" t="s">
        <v>302</v>
      </c>
      <c r="F212" s="215" t="s">
        <v>303</v>
      </c>
      <c r="G212" s="216" t="s">
        <v>231</v>
      </c>
      <c r="H212" s="217">
        <v>0.5</v>
      </c>
      <c r="I212" s="218"/>
      <c r="J212" s="219">
        <f>ROUND(I212*H212,2)</f>
        <v>0</v>
      </c>
      <c r="K212" s="215" t="s">
        <v>124</v>
      </c>
      <c r="L212" s="43"/>
      <c r="M212" s="220" t="s">
        <v>19</v>
      </c>
      <c r="N212" s="221" t="s">
        <v>43</v>
      </c>
      <c r="O212" s="83"/>
      <c r="P212" s="222">
        <f>O212*H212</f>
        <v>0</v>
      </c>
      <c r="Q212" s="222">
        <v>0.0088800000000000007</v>
      </c>
      <c r="R212" s="222">
        <f>Q212*H212</f>
        <v>0.0044400000000000004</v>
      </c>
      <c r="S212" s="222">
        <v>0</v>
      </c>
      <c r="T212" s="22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4" t="s">
        <v>208</v>
      </c>
      <c r="AT212" s="224" t="s">
        <v>120</v>
      </c>
      <c r="AU212" s="224" t="s">
        <v>82</v>
      </c>
      <c r="AY212" s="16" t="s">
        <v>118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6" t="s">
        <v>80</v>
      </c>
      <c r="BK212" s="225">
        <f>ROUND(I212*H212,2)</f>
        <v>0</v>
      </c>
      <c r="BL212" s="16" t="s">
        <v>208</v>
      </c>
      <c r="BM212" s="224" t="s">
        <v>304</v>
      </c>
    </row>
    <row r="213" s="2" customFormat="1">
      <c r="A213" s="37"/>
      <c r="B213" s="38"/>
      <c r="C213" s="39"/>
      <c r="D213" s="226" t="s">
        <v>129</v>
      </c>
      <c r="E213" s="39"/>
      <c r="F213" s="227" t="s">
        <v>296</v>
      </c>
      <c r="G213" s="39"/>
      <c r="H213" s="39"/>
      <c r="I213" s="131"/>
      <c r="J213" s="39"/>
      <c r="K213" s="39"/>
      <c r="L213" s="43"/>
      <c r="M213" s="228"/>
      <c r="N213" s="229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129</v>
      </c>
      <c r="AU213" s="16" t="s">
        <v>82</v>
      </c>
    </row>
    <row r="214" s="13" customFormat="1">
      <c r="A214" s="13"/>
      <c r="B214" s="230"/>
      <c r="C214" s="231"/>
      <c r="D214" s="226" t="s">
        <v>131</v>
      </c>
      <c r="E214" s="232" t="s">
        <v>19</v>
      </c>
      <c r="F214" s="233" t="s">
        <v>283</v>
      </c>
      <c r="G214" s="231"/>
      <c r="H214" s="234">
        <v>0.5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131</v>
      </c>
      <c r="AU214" s="240" t="s">
        <v>82</v>
      </c>
      <c r="AV214" s="13" t="s">
        <v>82</v>
      </c>
      <c r="AW214" s="13" t="s">
        <v>34</v>
      </c>
      <c r="AX214" s="13" t="s">
        <v>80</v>
      </c>
      <c r="AY214" s="240" t="s">
        <v>118</v>
      </c>
    </row>
    <row r="215" s="2" customFormat="1" ht="16.5" customHeight="1">
      <c r="A215" s="37"/>
      <c r="B215" s="38"/>
      <c r="C215" s="213" t="s">
        <v>305</v>
      </c>
      <c r="D215" s="213" t="s">
        <v>120</v>
      </c>
      <c r="E215" s="214" t="s">
        <v>306</v>
      </c>
      <c r="F215" s="215" t="s">
        <v>307</v>
      </c>
      <c r="G215" s="216" t="s">
        <v>202</v>
      </c>
      <c r="H215" s="217">
        <v>2</v>
      </c>
      <c r="I215" s="218"/>
      <c r="J215" s="219">
        <f>ROUND(I215*H215,2)</f>
        <v>0</v>
      </c>
      <c r="K215" s="215" t="s">
        <v>124</v>
      </c>
      <c r="L215" s="43"/>
      <c r="M215" s="220" t="s">
        <v>19</v>
      </c>
      <c r="N215" s="221" t="s">
        <v>43</v>
      </c>
      <c r="O215" s="83"/>
      <c r="P215" s="222">
        <f>O215*H215</f>
        <v>0</v>
      </c>
      <c r="Q215" s="222">
        <v>0.00114</v>
      </c>
      <c r="R215" s="222">
        <f>Q215*H215</f>
        <v>0.0022799999999999999</v>
      </c>
      <c r="S215" s="222">
        <v>0</v>
      </c>
      <c r="T215" s="22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4" t="s">
        <v>208</v>
      </c>
      <c r="AT215" s="224" t="s">
        <v>120</v>
      </c>
      <c r="AU215" s="224" t="s">
        <v>82</v>
      </c>
      <c r="AY215" s="16" t="s">
        <v>118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6" t="s">
        <v>80</v>
      </c>
      <c r="BK215" s="225">
        <f>ROUND(I215*H215,2)</f>
        <v>0</v>
      </c>
      <c r="BL215" s="16" t="s">
        <v>208</v>
      </c>
      <c r="BM215" s="224" t="s">
        <v>308</v>
      </c>
    </row>
    <row r="216" s="2" customFormat="1">
      <c r="A216" s="37"/>
      <c r="B216" s="38"/>
      <c r="C216" s="39"/>
      <c r="D216" s="226" t="s">
        <v>129</v>
      </c>
      <c r="E216" s="39"/>
      <c r="F216" s="227" t="s">
        <v>309</v>
      </c>
      <c r="G216" s="39"/>
      <c r="H216" s="39"/>
      <c r="I216" s="131"/>
      <c r="J216" s="39"/>
      <c r="K216" s="39"/>
      <c r="L216" s="43"/>
      <c r="M216" s="228"/>
      <c r="N216" s="229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129</v>
      </c>
      <c r="AU216" s="16" t="s">
        <v>82</v>
      </c>
    </row>
    <row r="217" s="13" customFormat="1">
      <c r="A217" s="13"/>
      <c r="B217" s="230"/>
      <c r="C217" s="231"/>
      <c r="D217" s="226" t="s">
        <v>131</v>
      </c>
      <c r="E217" s="232" t="s">
        <v>19</v>
      </c>
      <c r="F217" s="233" t="s">
        <v>82</v>
      </c>
      <c r="G217" s="231"/>
      <c r="H217" s="234">
        <v>2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131</v>
      </c>
      <c r="AU217" s="240" t="s">
        <v>82</v>
      </c>
      <c r="AV217" s="13" t="s">
        <v>82</v>
      </c>
      <c r="AW217" s="13" t="s">
        <v>34</v>
      </c>
      <c r="AX217" s="13" t="s">
        <v>80</v>
      </c>
      <c r="AY217" s="240" t="s">
        <v>118</v>
      </c>
    </row>
    <row r="218" s="2" customFormat="1" ht="16.5" customHeight="1">
      <c r="A218" s="37"/>
      <c r="B218" s="38"/>
      <c r="C218" s="241" t="s">
        <v>310</v>
      </c>
      <c r="D218" s="241" t="s">
        <v>193</v>
      </c>
      <c r="E218" s="242" t="s">
        <v>311</v>
      </c>
      <c r="F218" s="243" t="s">
        <v>312</v>
      </c>
      <c r="G218" s="244" t="s">
        <v>231</v>
      </c>
      <c r="H218" s="245">
        <v>1.5</v>
      </c>
      <c r="I218" s="246"/>
      <c r="J218" s="247">
        <f>ROUND(I218*H218,2)</f>
        <v>0</v>
      </c>
      <c r="K218" s="243" t="s">
        <v>124</v>
      </c>
      <c r="L218" s="248"/>
      <c r="M218" s="249" t="s">
        <v>19</v>
      </c>
      <c r="N218" s="250" t="s">
        <v>43</v>
      </c>
      <c r="O218" s="83"/>
      <c r="P218" s="222">
        <f>O218*H218</f>
        <v>0</v>
      </c>
      <c r="Q218" s="222">
        <v>0.00096000000000000002</v>
      </c>
      <c r="R218" s="222">
        <f>Q218*H218</f>
        <v>0.0014400000000000001</v>
      </c>
      <c r="S218" s="222">
        <v>0</v>
      </c>
      <c r="T218" s="22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4" t="s">
        <v>297</v>
      </c>
      <c r="AT218" s="224" t="s">
        <v>193</v>
      </c>
      <c r="AU218" s="224" t="s">
        <v>82</v>
      </c>
      <c r="AY218" s="16" t="s">
        <v>118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6" t="s">
        <v>80</v>
      </c>
      <c r="BK218" s="225">
        <f>ROUND(I218*H218,2)</f>
        <v>0</v>
      </c>
      <c r="BL218" s="16" t="s">
        <v>208</v>
      </c>
      <c r="BM218" s="224" t="s">
        <v>313</v>
      </c>
    </row>
    <row r="219" s="2" customFormat="1">
      <c r="A219" s="37"/>
      <c r="B219" s="38"/>
      <c r="C219" s="39"/>
      <c r="D219" s="226" t="s">
        <v>129</v>
      </c>
      <c r="E219" s="39"/>
      <c r="F219" s="227" t="s">
        <v>309</v>
      </c>
      <c r="G219" s="39"/>
      <c r="H219" s="39"/>
      <c r="I219" s="131"/>
      <c r="J219" s="39"/>
      <c r="K219" s="39"/>
      <c r="L219" s="43"/>
      <c r="M219" s="228"/>
      <c r="N219" s="229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129</v>
      </c>
      <c r="AU219" s="16" t="s">
        <v>82</v>
      </c>
    </row>
    <row r="220" s="13" customFormat="1">
      <c r="A220" s="13"/>
      <c r="B220" s="230"/>
      <c r="C220" s="231"/>
      <c r="D220" s="226" t="s">
        <v>131</v>
      </c>
      <c r="E220" s="232" t="s">
        <v>19</v>
      </c>
      <c r="F220" s="233" t="s">
        <v>244</v>
      </c>
      <c r="G220" s="231"/>
      <c r="H220" s="234">
        <v>1.5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131</v>
      </c>
      <c r="AU220" s="240" t="s">
        <v>82</v>
      </c>
      <c r="AV220" s="13" t="s">
        <v>82</v>
      </c>
      <c r="AW220" s="13" t="s">
        <v>34</v>
      </c>
      <c r="AX220" s="13" t="s">
        <v>80</v>
      </c>
      <c r="AY220" s="240" t="s">
        <v>118</v>
      </c>
    </row>
    <row r="221" s="2" customFormat="1" ht="16.5" customHeight="1">
      <c r="A221" s="37"/>
      <c r="B221" s="38"/>
      <c r="C221" s="213" t="s">
        <v>314</v>
      </c>
      <c r="D221" s="213" t="s">
        <v>120</v>
      </c>
      <c r="E221" s="214" t="s">
        <v>315</v>
      </c>
      <c r="F221" s="215" t="s">
        <v>316</v>
      </c>
      <c r="G221" s="216" t="s">
        <v>231</v>
      </c>
      <c r="H221" s="217">
        <v>1.5</v>
      </c>
      <c r="I221" s="218"/>
      <c r="J221" s="219">
        <f>ROUND(I221*H221,2)</f>
        <v>0</v>
      </c>
      <c r="K221" s="215" t="s">
        <v>317</v>
      </c>
      <c r="L221" s="43"/>
      <c r="M221" s="220" t="s">
        <v>19</v>
      </c>
      <c r="N221" s="221" t="s">
        <v>43</v>
      </c>
      <c r="O221" s="83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4" t="s">
        <v>208</v>
      </c>
      <c r="AT221" s="224" t="s">
        <v>120</v>
      </c>
      <c r="AU221" s="224" t="s">
        <v>82</v>
      </c>
      <c r="AY221" s="16" t="s">
        <v>118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6" t="s">
        <v>80</v>
      </c>
      <c r="BK221" s="225">
        <f>ROUND(I221*H221,2)</f>
        <v>0</v>
      </c>
      <c r="BL221" s="16" t="s">
        <v>208</v>
      </c>
      <c r="BM221" s="224" t="s">
        <v>318</v>
      </c>
    </row>
    <row r="222" s="2" customFormat="1">
      <c r="A222" s="37"/>
      <c r="B222" s="38"/>
      <c r="C222" s="39"/>
      <c r="D222" s="226" t="s">
        <v>129</v>
      </c>
      <c r="E222" s="39"/>
      <c r="F222" s="227" t="s">
        <v>309</v>
      </c>
      <c r="G222" s="39"/>
      <c r="H222" s="39"/>
      <c r="I222" s="131"/>
      <c r="J222" s="39"/>
      <c r="K222" s="39"/>
      <c r="L222" s="43"/>
      <c r="M222" s="228"/>
      <c r="N222" s="229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129</v>
      </c>
      <c r="AU222" s="16" t="s">
        <v>82</v>
      </c>
    </row>
    <row r="223" s="13" customFormat="1">
      <c r="A223" s="13"/>
      <c r="B223" s="230"/>
      <c r="C223" s="231"/>
      <c r="D223" s="226" t="s">
        <v>131</v>
      </c>
      <c r="E223" s="232" t="s">
        <v>19</v>
      </c>
      <c r="F223" s="233" t="s">
        <v>244</v>
      </c>
      <c r="G223" s="231"/>
      <c r="H223" s="234">
        <v>1.5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131</v>
      </c>
      <c r="AU223" s="240" t="s">
        <v>82</v>
      </c>
      <c r="AV223" s="13" t="s">
        <v>82</v>
      </c>
      <c r="AW223" s="13" t="s">
        <v>34</v>
      </c>
      <c r="AX223" s="13" t="s">
        <v>80</v>
      </c>
      <c r="AY223" s="240" t="s">
        <v>118</v>
      </c>
    </row>
    <row r="224" s="2" customFormat="1" ht="16.5" customHeight="1">
      <c r="A224" s="37"/>
      <c r="B224" s="38"/>
      <c r="C224" s="213" t="s">
        <v>319</v>
      </c>
      <c r="D224" s="213" t="s">
        <v>120</v>
      </c>
      <c r="E224" s="214" t="s">
        <v>320</v>
      </c>
      <c r="F224" s="215" t="s">
        <v>321</v>
      </c>
      <c r="G224" s="216" t="s">
        <v>202</v>
      </c>
      <c r="H224" s="217">
        <v>1</v>
      </c>
      <c r="I224" s="218"/>
      <c r="J224" s="219">
        <f>ROUND(I224*H224,2)</f>
        <v>0</v>
      </c>
      <c r="K224" s="215" t="s">
        <v>124</v>
      </c>
      <c r="L224" s="43"/>
      <c r="M224" s="220" t="s">
        <v>19</v>
      </c>
      <c r="N224" s="221" t="s">
        <v>43</v>
      </c>
      <c r="O224" s="83"/>
      <c r="P224" s="222">
        <f>O224*H224</f>
        <v>0</v>
      </c>
      <c r="Q224" s="222">
        <v>0.0021900000000000001</v>
      </c>
      <c r="R224" s="222">
        <f>Q224*H224</f>
        <v>0.0021900000000000001</v>
      </c>
      <c r="S224" s="222">
        <v>0</v>
      </c>
      <c r="T224" s="22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4" t="s">
        <v>208</v>
      </c>
      <c r="AT224" s="224" t="s">
        <v>120</v>
      </c>
      <c r="AU224" s="224" t="s">
        <v>82</v>
      </c>
      <c r="AY224" s="16" t="s">
        <v>118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6" t="s">
        <v>80</v>
      </c>
      <c r="BK224" s="225">
        <f>ROUND(I224*H224,2)</f>
        <v>0</v>
      </c>
      <c r="BL224" s="16" t="s">
        <v>208</v>
      </c>
      <c r="BM224" s="224" t="s">
        <v>322</v>
      </c>
    </row>
    <row r="225" s="2" customFormat="1">
      <c r="A225" s="37"/>
      <c r="B225" s="38"/>
      <c r="C225" s="39"/>
      <c r="D225" s="226" t="s">
        <v>129</v>
      </c>
      <c r="E225" s="39"/>
      <c r="F225" s="227" t="s">
        <v>323</v>
      </c>
      <c r="G225" s="39"/>
      <c r="H225" s="39"/>
      <c r="I225" s="131"/>
      <c r="J225" s="39"/>
      <c r="K225" s="39"/>
      <c r="L225" s="43"/>
      <c r="M225" s="228"/>
      <c r="N225" s="229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129</v>
      </c>
      <c r="AU225" s="16" t="s">
        <v>82</v>
      </c>
    </row>
    <row r="226" s="13" customFormat="1">
      <c r="A226" s="13"/>
      <c r="B226" s="230"/>
      <c r="C226" s="231"/>
      <c r="D226" s="226" t="s">
        <v>131</v>
      </c>
      <c r="E226" s="232" t="s">
        <v>19</v>
      </c>
      <c r="F226" s="233" t="s">
        <v>80</v>
      </c>
      <c r="G226" s="231"/>
      <c r="H226" s="234">
        <v>1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131</v>
      </c>
      <c r="AU226" s="240" t="s">
        <v>82</v>
      </c>
      <c r="AV226" s="13" t="s">
        <v>82</v>
      </c>
      <c r="AW226" s="13" t="s">
        <v>34</v>
      </c>
      <c r="AX226" s="13" t="s">
        <v>80</v>
      </c>
      <c r="AY226" s="240" t="s">
        <v>118</v>
      </c>
    </row>
    <row r="227" s="2" customFormat="1" ht="16.5" customHeight="1">
      <c r="A227" s="37"/>
      <c r="B227" s="38"/>
      <c r="C227" s="213" t="s">
        <v>324</v>
      </c>
      <c r="D227" s="213" t="s">
        <v>120</v>
      </c>
      <c r="E227" s="214" t="s">
        <v>325</v>
      </c>
      <c r="F227" s="215" t="s">
        <v>326</v>
      </c>
      <c r="G227" s="216" t="s">
        <v>231</v>
      </c>
      <c r="H227" s="217">
        <v>0.5</v>
      </c>
      <c r="I227" s="218"/>
      <c r="J227" s="219">
        <f>ROUND(I227*H227,2)</f>
        <v>0</v>
      </c>
      <c r="K227" s="215" t="s">
        <v>124</v>
      </c>
      <c r="L227" s="43"/>
      <c r="M227" s="220" t="s">
        <v>19</v>
      </c>
      <c r="N227" s="221" t="s">
        <v>43</v>
      </c>
      <c r="O227" s="83"/>
      <c r="P227" s="222">
        <f>O227*H227</f>
        <v>0</v>
      </c>
      <c r="Q227" s="222">
        <v>0.0065300000000000002</v>
      </c>
      <c r="R227" s="222">
        <f>Q227*H227</f>
        <v>0.0032650000000000001</v>
      </c>
      <c r="S227" s="222">
        <v>0</v>
      </c>
      <c r="T227" s="22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4" t="s">
        <v>208</v>
      </c>
      <c r="AT227" s="224" t="s">
        <v>120</v>
      </c>
      <c r="AU227" s="224" t="s">
        <v>82</v>
      </c>
      <c r="AY227" s="16" t="s">
        <v>118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6" t="s">
        <v>80</v>
      </c>
      <c r="BK227" s="225">
        <f>ROUND(I227*H227,2)</f>
        <v>0</v>
      </c>
      <c r="BL227" s="16" t="s">
        <v>208</v>
      </c>
      <c r="BM227" s="224" t="s">
        <v>327</v>
      </c>
    </row>
    <row r="228" s="2" customFormat="1">
      <c r="A228" s="37"/>
      <c r="B228" s="38"/>
      <c r="C228" s="39"/>
      <c r="D228" s="226" t="s">
        <v>129</v>
      </c>
      <c r="E228" s="39"/>
      <c r="F228" s="227" t="s">
        <v>282</v>
      </c>
      <c r="G228" s="39"/>
      <c r="H228" s="39"/>
      <c r="I228" s="131"/>
      <c r="J228" s="39"/>
      <c r="K228" s="39"/>
      <c r="L228" s="43"/>
      <c r="M228" s="228"/>
      <c r="N228" s="229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129</v>
      </c>
      <c r="AU228" s="16" t="s">
        <v>82</v>
      </c>
    </row>
    <row r="229" s="13" customFormat="1">
      <c r="A229" s="13"/>
      <c r="B229" s="230"/>
      <c r="C229" s="231"/>
      <c r="D229" s="226" t="s">
        <v>131</v>
      </c>
      <c r="E229" s="232" t="s">
        <v>19</v>
      </c>
      <c r="F229" s="233" t="s">
        <v>283</v>
      </c>
      <c r="G229" s="231"/>
      <c r="H229" s="234">
        <v>0.5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131</v>
      </c>
      <c r="AU229" s="240" t="s">
        <v>82</v>
      </c>
      <c r="AV229" s="13" t="s">
        <v>82</v>
      </c>
      <c r="AW229" s="13" t="s">
        <v>34</v>
      </c>
      <c r="AX229" s="13" t="s">
        <v>80</v>
      </c>
      <c r="AY229" s="240" t="s">
        <v>118</v>
      </c>
    </row>
    <row r="230" s="2" customFormat="1" ht="16.5" customHeight="1">
      <c r="A230" s="37"/>
      <c r="B230" s="38"/>
      <c r="C230" s="213" t="s">
        <v>328</v>
      </c>
      <c r="D230" s="213" t="s">
        <v>120</v>
      </c>
      <c r="E230" s="214" t="s">
        <v>329</v>
      </c>
      <c r="F230" s="215" t="s">
        <v>330</v>
      </c>
      <c r="G230" s="216" t="s">
        <v>231</v>
      </c>
      <c r="H230" s="217">
        <v>1</v>
      </c>
      <c r="I230" s="218"/>
      <c r="J230" s="219">
        <f>ROUND(I230*H230,2)</f>
        <v>0</v>
      </c>
      <c r="K230" s="215" t="s">
        <v>124</v>
      </c>
      <c r="L230" s="43"/>
      <c r="M230" s="220" t="s">
        <v>19</v>
      </c>
      <c r="N230" s="221" t="s">
        <v>43</v>
      </c>
      <c r="O230" s="83"/>
      <c r="P230" s="222">
        <f>O230*H230</f>
        <v>0</v>
      </c>
      <c r="Q230" s="222">
        <v>0.0086099999999999996</v>
      </c>
      <c r="R230" s="222">
        <f>Q230*H230</f>
        <v>0.0086099999999999996</v>
      </c>
      <c r="S230" s="222">
        <v>0</v>
      </c>
      <c r="T230" s="223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4" t="s">
        <v>208</v>
      </c>
      <c r="AT230" s="224" t="s">
        <v>120</v>
      </c>
      <c r="AU230" s="224" t="s">
        <v>82</v>
      </c>
      <c r="AY230" s="16" t="s">
        <v>118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6" t="s">
        <v>80</v>
      </c>
      <c r="BK230" s="225">
        <f>ROUND(I230*H230,2)</f>
        <v>0</v>
      </c>
      <c r="BL230" s="16" t="s">
        <v>208</v>
      </c>
      <c r="BM230" s="224" t="s">
        <v>331</v>
      </c>
    </row>
    <row r="231" s="2" customFormat="1">
      <c r="A231" s="37"/>
      <c r="B231" s="38"/>
      <c r="C231" s="39"/>
      <c r="D231" s="226" t="s">
        <v>129</v>
      </c>
      <c r="E231" s="39"/>
      <c r="F231" s="227" t="s">
        <v>332</v>
      </c>
      <c r="G231" s="39"/>
      <c r="H231" s="39"/>
      <c r="I231" s="131"/>
      <c r="J231" s="39"/>
      <c r="K231" s="39"/>
      <c r="L231" s="43"/>
      <c r="M231" s="228"/>
      <c r="N231" s="229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129</v>
      </c>
      <c r="AU231" s="16" t="s">
        <v>82</v>
      </c>
    </row>
    <row r="232" s="13" customFormat="1">
      <c r="A232" s="13"/>
      <c r="B232" s="230"/>
      <c r="C232" s="231"/>
      <c r="D232" s="226" t="s">
        <v>131</v>
      </c>
      <c r="E232" s="232" t="s">
        <v>19</v>
      </c>
      <c r="F232" s="233" t="s">
        <v>80</v>
      </c>
      <c r="G232" s="231"/>
      <c r="H232" s="234">
        <v>1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131</v>
      </c>
      <c r="AU232" s="240" t="s">
        <v>82</v>
      </c>
      <c r="AV232" s="13" t="s">
        <v>82</v>
      </c>
      <c r="AW232" s="13" t="s">
        <v>34</v>
      </c>
      <c r="AX232" s="13" t="s">
        <v>80</v>
      </c>
      <c r="AY232" s="240" t="s">
        <v>118</v>
      </c>
    </row>
    <row r="233" s="2" customFormat="1" ht="16.5" customHeight="1">
      <c r="A233" s="37"/>
      <c r="B233" s="38"/>
      <c r="C233" s="213" t="s">
        <v>333</v>
      </c>
      <c r="D233" s="213" t="s">
        <v>120</v>
      </c>
      <c r="E233" s="214" t="s">
        <v>334</v>
      </c>
      <c r="F233" s="215" t="s">
        <v>335</v>
      </c>
      <c r="G233" s="216" t="s">
        <v>202</v>
      </c>
      <c r="H233" s="217">
        <v>1</v>
      </c>
      <c r="I233" s="218"/>
      <c r="J233" s="219">
        <f>ROUND(I233*H233,2)</f>
        <v>0</v>
      </c>
      <c r="K233" s="215" t="s">
        <v>124</v>
      </c>
      <c r="L233" s="43"/>
      <c r="M233" s="220" t="s">
        <v>19</v>
      </c>
      <c r="N233" s="221" t="s">
        <v>43</v>
      </c>
      <c r="O233" s="83"/>
      <c r="P233" s="222">
        <f>O233*H233</f>
        <v>0</v>
      </c>
      <c r="Q233" s="222">
        <v>0.0029199999999999999</v>
      </c>
      <c r="R233" s="222">
        <f>Q233*H233</f>
        <v>0.0029199999999999999</v>
      </c>
      <c r="S233" s="222">
        <v>0</v>
      </c>
      <c r="T233" s="22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4" t="s">
        <v>208</v>
      </c>
      <c r="AT233" s="224" t="s">
        <v>120</v>
      </c>
      <c r="AU233" s="224" t="s">
        <v>82</v>
      </c>
      <c r="AY233" s="16" t="s">
        <v>118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6" t="s">
        <v>80</v>
      </c>
      <c r="BK233" s="225">
        <f>ROUND(I233*H233,2)</f>
        <v>0</v>
      </c>
      <c r="BL233" s="16" t="s">
        <v>208</v>
      </c>
      <c r="BM233" s="224" t="s">
        <v>336</v>
      </c>
    </row>
    <row r="234" s="2" customFormat="1">
      <c r="A234" s="37"/>
      <c r="B234" s="38"/>
      <c r="C234" s="39"/>
      <c r="D234" s="226" t="s">
        <v>129</v>
      </c>
      <c r="E234" s="39"/>
      <c r="F234" s="227" t="s">
        <v>309</v>
      </c>
      <c r="G234" s="39"/>
      <c r="H234" s="39"/>
      <c r="I234" s="131"/>
      <c r="J234" s="39"/>
      <c r="K234" s="39"/>
      <c r="L234" s="43"/>
      <c r="M234" s="228"/>
      <c r="N234" s="229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129</v>
      </c>
      <c r="AU234" s="16" t="s">
        <v>82</v>
      </c>
    </row>
    <row r="235" s="13" customFormat="1">
      <c r="A235" s="13"/>
      <c r="B235" s="230"/>
      <c r="C235" s="231"/>
      <c r="D235" s="226" t="s">
        <v>131</v>
      </c>
      <c r="E235" s="232" t="s">
        <v>19</v>
      </c>
      <c r="F235" s="233" t="s">
        <v>80</v>
      </c>
      <c r="G235" s="231"/>
      <c r="H235" s="234">
        <v>1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131</v>
      </c>
      <c r="AU235" s="240" t="s">
        <v>82</v>
      </c>
      <c r="AV235" s="13" t="s">
        <v>82</v>
      </c>
      <c r="AW235" s="13" t="s">
        <v>34</v>
      </c>
      <c r="AX235" s="13" t="s">
        <v>80</v>
      </c>
      <c r="AY235" s="240" t="s">
        <v>118</v>
      </c>
    </row>
    <row r="236" s="2" customFormat="1" ht="16.5" customHeight="1">
      <c r="A236" s="37"/>
      <c r="B236" s="38"/>
      <c r="C236" s="213" t="s">
        <v>337</v>
      </c>
      <c r="D236" s="213" t="s">
        <v>120</v>
      </c>
      <c r="E236" s="214" t="s">
        <v>338</v>
      </c>
      <c r="F236" s="215" t="s">
        <v>339</v>
      </c>
      <c r="G236" s="216" t="s">
        <v>231</v>
      </c>
      <c r="H236" s="217">
        <v>11</v>
      </c>
      <c r="I236" s="218"/>
      <c r="J236" s="219">
        <f>ROUND(I236*H236,2)</f>
        <v>0</v>
      </c>
      <c r="K236" s="215" t="s">
        <v>124</v>
      </c>
      <c r="L236" s="43"/>
      <c r="M236" s="220" t="s">
        <v>19</v>
      </c>
      <c r="N236" s="221" t="s">
        <v>43</v>
      </c>
      <c r="O236" s="83"/>
      <c r="P236" s="222">
        <f>O236*H236</f>
        <v>0</v>
      </c>
      <c r="Q236" s="222">
        <v>0.00024000000000000001</v>
      </c>
      <c r="R236" s="222">
        <f>Q236*H236</f>
        <v>0.00264</v>
      </c>
      <c r="S236" s="222">
        <v>0.0025400000000000002</v>
      </c>
      <c r="T236" s="223">
        <f>S236*H236</f>
        <v>0.027940000000000003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4" t="s">
        <v>208</v>
      </c>
      <c r="AT236" s="224" t="s">
        <v>120</v>
      </c>
      <c r="AU236" s="224" t="s">
        <v>82</v>
      </c>
      <c r="AY236" s="16" t="s">
        <v>118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6" t="s">
        <v>80</v>
      </c>
      <c r="BK236" s="225">
        <f>ROUND(I236*H236,2)</f>
        <v>0</v>
      </c>
      <c r="BL236" s="16" t="s">
        <v>208</v>
      </c>
      <c r="BM236" s="224" t="s">
        <v>340</v>
      </c>
    </row>
    <row r="237" s="2" customFormat="1">
      <c r="A237" s="37"/>
      <c r="B237" s="38"/>
      <c r="C237" s="39"/>
      <c r="D237" s="226" t="s">
        <v>129</v>
      </c>
      <c r="E237" s="39"/>
      <c r="F237" s="227" t="s">
        <v>204</v>
      </c>
      <c r="G237" s="39"/>
      <c r="H237" s="39"/>
      <c r="I237" s="131"/>
      <c r="J237" s="39"/>
      <c r="K237" s="39"/>
      <c r="L237" s="43"/>
      <c r="M237" s="228"/>
      <c r="N237" s="229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129</v>
      </c>
      <c r="AU237" s="16" t="s">
        <v>82</v>
      </c>
    </row>
    <row r="238" s="13" customFormat="1">
      <c r="A238" s="13"/>
      <c r="B238" s="230"/>
      <c r="C238" s="231"/>
      <c r="D238" s="226" t="s">
        <v>131</v>
      </c>
      <c r="E238" s="232" t="s">
        <v>19</v>
      </c>
      <c r="F238" s="233" t="s">
        <v>341</v>
      </c>
      <c r="G238" s="231"/>
      <c r="H238" s="234">
        <v>11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0" t="s">
        <v>131</v>
      </c>
      <c r="AU238" s="240" t="s">
        <v>82</v>
      </c>
      <c r="AV238" s="13" t="s">
        <v>82</v>
      </c>
      <c r="AW238" s="13" t="s">
        <v>34</v>
      </c>
      <c r="AX238" s="13" t="s">
        <v>80</v>
      </c>
      <c r="AY238" s="240" t="s">
        <v>118</v>
      </c>
    </row>
    <row r="239" s="2" customFormat="1" ht="16.5" customHeight="1">
      <c r="A239" s="37"/>
      <c r="B239" s="38"/>
      <c r="C239" s="213" t="s">
        <v>342</v>
      </c>
      <c r="D239" s="213" t="s">
        <v>120</v>
      </c>
      <c r="E239" s="214" t="s">
        <v>343</v>
      </c>
      <c r="F239" s="215" t="s">
        <v>344</v>
      </c>
      <c r="G239" s="216" t="s">
        <v>202</v>
      </c>
      <c r="H239" s="217">
        <v>1</v>
      </c>
      <c r="I239" s="218"/>
      <c r="J239" s="219">
        <f>ROUND(I239*H239,2)</f>
        <v>0</v>
      </c>
      <c r="K239" s="215" t="s">
        <v>317</v>
      </c>
      <c r="L239" s="43"/>
      <c r="M239" s="220" t="s">
        <v>19</v>
      </c>
      <c r="N239" s="221" t="s">
        <v>43</v>
      </c>
      <c r="O239" s="83"/>
      <c r="P239" s="222">
        <f>O239*H239</f>
        <v>0</v>
      </c>
      <c r="Q239" s="222">
        <v>9.0000000000000006E-05</v>
      </c>
      <c r="R239" s="222">
        <f>Q239*H239</f>
        <v>9.0000000000000006E-05</v>
      </c>
      <c r="S239" s="222">
        <v>0.00044999999999999999</v>
      </c>
      <c r="T239" s="223">
        <f>S239*H239</f>
        <v>0.00044999999999999999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4" t="s">
        <v>208</v>
      </c>
      <c r="AT239" s="224" t="s">
        <v>120</v>
      </c>
      <c r="AU239" s="224" t="s">
        <v>82</v>
      </c>
      <c r="AY239" s="16" t="s">
        <v>118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6" t="s">
        <v>80</v>
      </c>
      <c r="BK239" s="225">
        <f>ROUND(I239*H239,2)</f>
        <v>0</v>
      </c>
      <c r="BL239" s="16" t="s">
        <v>208</v>
      </c>
      <c r="BM239" s="224" t="s">
        <v>345</v>
      </c>
    </row>
    <row r="240" s="2" customFormat="1">
      <c r="A240" s="37"/>
      <c r="B240" s="38"/>
      <c r="C240" s="39"/>
      <c r="D240" s="226" t="s">
        <v>129</v>
      </c>
      <c r="E240" s="39"/>
      <c r="F240" s="227" t="s">
        <v>346</v>
      </c>
      <c r="G240" s="39"/>
      <c r="H240" s="39"/>
      <c r="I240" s="131"/>
      <c r="J240" s="39"/>
      <c r="K240" s="39"/>
      <c r="L240" s="43"/>
      <c r="M240" s="228"/>
      <c r="N240" s="229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129</v>
      </c>
      <c r="AU240" s="16" t="s">
        <v>82</v>
      </c>
    </row>
    <row r="241" s="13" customFormat="1">
      <c r="A241" s="13"/>
      <c r="B241" s="230"/>
      <c r="C241" s="231"/>
      <c r="D241" s="226" t="s">
        <v>131</v>
      </c>
      <c r="E241" s="232" t="s">
        <v>19</v>
      </c>
      <c r="F241" s="233" t="s">
        <v>80</v>
      </c>
      <c r="G241" s="231"/>
      <c r="H241" s="234">
        <v>1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131</v>
      </c>
      <c r="AU241" s="240" t="s">
        <v>82</v>
      </c>
      <c r="AV241" s="13" t="s">
        <v>82</v>
      </c>
      <c r="AW241" s="13" t="s">
        <v>34</v>
      </c>
      <c r="AX241" s="13" t="s">
        <v>80</v>
      </c>
      <c r="AY241" s="240" t="s">
        <v>118</v>
      </c>
    </row>
    <row r="242" s="2" customFormat="1" ht="16.5" customHeight="1">
      <c r="A242" s="37"/>
      <c r="B242" s="38"/>
      <c r="C242" s="213" t="s">
        <v>347</v>
      </c>
      <c r="D242" s="213" t="s">
        <v>120</v>
      </c>
      <c r="E242" s="214" t="s">
        <v>348</v>
      </c>
      <c r="F242" s="215" t="s">
        <v>349</v>
      </c>
      <c r="G242" s="216" t="s">
        <v>202</v>
      </c>
      <c r="H242" s="217">
        <v>3</v>
      </c>
      <c r="I242" s="218"/>
      <c r="J242" s="219">
        <f>ROUND(I242*H242,2)</f>
        <v>0</v>
      </c>
      <c r="K242" s="215" t="s">
        <v>317</v>
      </c>
      <c r="L242" s="43"/>
      <c r="M242" s="220" t="s">
        <v>19</v>
      </c>
      <c r="N242" s="221" t="s">
        <v>43</v>
      </c>
      <c r="O242" s="83"/>
      <c r="P242" s="222">
        <f>O242*H242</f>
        <v>0</v>
      </c>
      <c r="Q242" s="222">
        <v>0.00012999999999999999</v>
      </c>
      <c r="R242" s="222">
        <f>Q242*H242</f>
        <v>0.00038999999999999994</v>
      </c>
      <c r="S242" s="222">
        <v>0.0011000000000000001</v>
      </c>
      <c r="T242" s="223">
        <f>S242*H242</f>
        <v>0.0033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4" t="s">
        <v>208</v>
      </c>
      <c r="AT242" s="224" t="s">
        <v>120</v>
      </c>
      <c r="AU242" s="224" t="s">
        <v>82</v>
      </c>
      <c r="AY242" s="16" t="s">
        <v>118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6" t="s">
        <v>80</v>
      </c>
      <c r="BK242" s="225">
        <f>ROUND(I242*H242,2)</f>
        <v>0</v>
      </c>
      <c r="BL242" s="16" t="s">
        <v>208</v>
      </c>
      <c r="BM242" s="224" t="s">
        <v>350</v>
      </c>
    </row>
    <row r="243" s="2" customFormat="1">
      <c r="A243" s="37"/>
      <c r="B243" s="38"/>
      <c r="C243" s="39"/>
      <c r="D243" s="226" t="s">
        <v>129</v>
      </c>
      <c r="E243" s="39"/>
      <c r="F243" s="227" t="s">
        <v>351</v>
      </c>
      <c r="G243" s="39"/>
      <c r="H243" s="39"/>
      <c r="I243" s="131"/>
      <c r="J243" s="39"/>
      <c r="K243" s="39"/>
      <c r="L243" s="43"/>
      <c r="M243" s="228"/>
      <c r="N243" s="229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129</v>
      </c>
      <c r="AU243" s="16" t="s">
        <v>82</v>
      </c>
    </row>
    <row r="244" s="13" customFormat="1">
      <c r="A244" s="13"/>
      <c r="B244" s="230"/>
      <c r="C244" s="231"/>
      <c r="D244" s="226" t="s">
        <v>131</v>
      </c>
      <c r="E244" s="232" t="s">
        <v>19</v>
      </c>
      <c r="F244" s="233" t="s">
        <v>352</v>
      </c>
      <c r="G244" s="231"/>
      <c r="H244" s="234">
        <v>3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131</v>
      </c>
      <c r="AU244" s="240" t="s">
        <v>82</v>
      </c>
      <c r="AV244" s="13" t="s">
        <v>82</v>
      </c>
      <c r="AW244" s="13" t="s">
        <v>34</v>
      </c>
      <c r="AX244" s="13" t="s">
        <v>80</v>
      </c>
      <c r="AY244" s="240" t="s">
        <v>118</v>
      </c>
    </row>
    <row r="245" s="2" customFormat="1" ht="16.5" customHeight="1">
      <c r="A245" s="37"/>
      <c r="B245" s="38"/>
      <c r="C245" s="213" t="s">
        <v>353</v>
      </c>
      <c r="D245" s="213" t="s">
        <v>120</v>
      </c>
      <c r="E245" s="214" t="s">
        <v>354</v>
      </c>
      <c r="F245" s="215" t="s">
        <v>355</v>
      </c>
      <c r="G245" s="216" t="s">
        <v>202</v>
      </c>
      <c r="H245" s="217">
        <v>1</v>
      </c>
      <c r="I245" s="218"/>
      <c r="J245" s="219">
        <f>ROUND(I245*H245,2)</f>
        <v>0</v>
      </c>
      <c r="K245" s="215" t="s">
        <v>317</v>
      </c>
      <c r="L245" s="43"/>
      <c r="M245" s="220" t="s">
        <v>19</v>
      </c>
      <c r="N245" s="221" t="s">
        <v>43</v>
      </c>
      <c r="O245" s="83"/>
      <c r="P245" s="222">
        <f>O245*H245</f>
        <v>0</v>
      </c>
      <c r="Q245" s="222">
        <v>0.00012999999999999999</v>
      </c>
      <c r="R245" s="222">
        <f>Q245*H245</f>
        <v>0.00012999999999999999</v>
      </c>
      <c r="S245" s="222">
        <v>0.0011000000000000001</v>
      </c>
      <c r="T245" s="223">
        <f>S245*H245</f>
        <v>0.0011000000000000001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4" t="s">
        <v>208</v>
      </c>
      <c r="AT245" s="224" t="s">
        <v>120</v>
      </c>
      <c r="AU245" s="224" t="s">
        <v>82</v>
      </c>
      <c r="AY245" s="16" t="s">
        <v>118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6" t="s">
        <v>80</v>
      </c>
      <c r="BK245" s="225">
        <f>ROUND(I245*H245,2)</f>
        <v>0</v>
      </c>
      <c r="BL245" s="16" t="s">
        <v>208</v>
      </c>
      <c r="BM245" s="224" t="s">
        <v>356</v>
      </c>
    </row>
    <row r="246" s="2" customFormat="1">
      <c r="A246" s="37"/>
      <c r="B246" s="38"/>
      <c r="C246" s="39"/>
      <c r="D246" s="226" t="s">
        <v>129</v>
      </c>
      <c r="E246" s="39"/>
      <c r="F246" s="227" t="s">
        <v>357</v>
      </c>
      <c r="G246" s="39"/>
      <c r="H246" s="39"/>
      <c r="I246" s="131"/>
      <c r="J246" s="39"/>
      <c r="K246" s="39"/>
      <c r="L246" s="43"/>
      <c r="M246" s="228"/>
      <c r="N246" s="229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129</v>
      </c>
      <c r="AU246" s="16" t="s">
        <v>82</v>
      </c>
    </row>
    <row r="247" s="13" customFormat="1">
      <c r="A247" s="13"/>
      <c r="B247" s="230"/>
      <c r="C247" s="231"/>
      <c r="D247" s="226" t="s">
        <v>131</v>
      </c>
      <c r="E247" s="232" t="s">
        <v>19</v>
      </c>
      <c r="F247" s="233" t="s">
        <v>80</v>
      </c>
      <c r="G247" s="231"/>
      <c r="H247" s="234">
        <v>1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131</v>
      </c>
      <c r="AU247" s="240" t="s">
        <v>82</v>
      </c>
      <c r="AV247" s="13" t="s">
        <v>82</v>
      </c>
      <c r="AW247" s="13" t="s">
        <v>34</v>
      </c>
      <c r="AX247" s="13" t="s">
        <v>80</v>
      </c>
      <c r="AY247" s="240" t="s">
        <v>118</v>
      </c>
    </row>
    <row r="248" s="2" customFormat="1" ht="16.5" customHeight="1">
      <c r="A248" s="37"/>
      <c r="B248" s="38"/>
      <c r="C248" s="213" t="s">
        <v>358</v>
      </c>
      <c r="D248" s="213" t="s">
        <v>120</v>
      </c>
      <c r="E248" s="214" t="s">
        <v>359</v>
      </c>
      <c r="F248" s="215" t="s">
        <v>360</v>
      </c>
      <c r="G248" s="216" t="s">
        <v>361</v>
      </c>
      <c r="H248" s="217">
        <v>2</v>
      </c>
      <c r="I248" s="218"/>
      <c r="J248" s="219">
        <f>ROUND(I248*H248,2)</f>
        <v>0</v>
      </c>
      <c r="K248" s="215" t="s">
        <v>317</v>
      </c>
      <c r="L248" s="43"/>
      <c r="M248" s="220" t="s">
        <v>19</v>
      </c>
      <c r="N248" s="221" t="s">
        <v>43</v>
      </c>
      <c r="O248" s="83"/>
      <c r="P248" s="222">
        <f>O248*H248</f>
        <v>0</v>
      </c>
      <c r="Q248" s="222">
        <v>0</v>
      </c>
      <c r="R248" s="222">
        <f>Q248*H248</f>
        <v>0</v>
      </c>
      <c r="S248" s="222">
        <v>0.01866</v>
      </c>
      <c r="T248" s="223">
        <f>S248*H248</f>
        <v>0.037319999999999999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4" t="s">
        <v>208</v>
      </c>
      <c r="AT248" s="224" t="s">
        <v>120</v>
      </c>
      <c r="AU248" s="224" t="s">
        <v>82</v>
      </c>
      <c r="AY248" s="16" t="s">
        <v>118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6" t="s">
        <v>80</v>
      </c>
      <c r="BK248" s="225">
        <f>ROUND(I248*H248,2)</f>
        <v>0</v>
      </c>
      <c r="BL248" s="16" t="s">
        <v>208</v>
      </c>
      <c r="BM248" s="224" t="s">
        <v>362</v>
      </c>
    </row>
    <row r="249" s="2" customFormat="1">
      <c r="A249" s="37"/>
      <c r="B249" s="38"/>
      <c r="C249" s="39"/>
      <c r="D249" s="226" t="s">
        <v>127</v>
      </c>
      <c r="E249" s="39"/>
      <c r="F249" s="227" t="s">
        <v>363</v>
      </c>
      <c r="G249" s="39"/>
      <c r="H249" s="39"/>
      <c r="I249" s="131"/>
      <c r="J249" s="39"/>
      <c r="K249" s="39"/>
      <c r="L249" s="43"/>
      <c r="M249" s="228"/>
      <c r="N249" s="229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127</v>
      </c>
      <c r="AU249" s="16" t="s">
        <v>82</v>
      </c>
    </row>
    <row r="250" s="2" customFormat="1">
      <c r="A250" s="37"/>
      <c r="B250" s="38"/>
      <c r="C250" s="39"/>
      <c r="D250" s="226" t="s">
        <v>129</v>
      </c>
      <c r="E250" s="39"/>
      <c r="F250" s="227" t="s">
        <v>204</v>
      </c>
      <c r="G250" s="39"/>
      <c r="H250" s="39"/>
      <c r="I250" s="131"/>
      <c r="J250" s="39"/>
      <c r="K250" s="39"/>
      <c r="L250" s="43"/>
      <c r="M250" s="228"/>
      <c r="N250" s="229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129</v>
      </c>
      <c r="AU250" s="16" t="s">
        <v>82</v>
      </c>
    </row>
    <row r="251" s="13" customFormat="1">
      <c r="A251" s="13"/>
      <c r="B251" s="230"/>
      <c r="C251" s="231"/>
      <c r="D251" s="226" t="s">
        <v>131</v>
      </c>
      <c r="E251" s="232" t="s">
        <v>19</v>
      </c>
      <c r="F251" s="233" t="s">
        <v>82</v>
      </c>
      <c r="G251" s="231"/>
      <c r="H251" s="234">
        <v>2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0" t="s">
        <v>131</v>
      </c>
      <c r="AU251" s="240" t="s">
        <v>82</v>
      </c>
      <c r="AV251" s="13" t="s">
        <v>82</v>
      </c>
      <c r="AW251" s="13" t="s">
        <v>34</v>
      </c>
      <c r="AX251" s="13" t="s">
        <v>80</v>
      </c>
      <c r="AY251" s="240" t="s">
        <v>118</v>
      </c>
    </row>
    <row r="252" s="2" customFormat="1" ht="16.5" customHeight="1">
      <c r="A252" s="37"/>
      <c r="B252" s="38"/>
      <c r="C252" s="213" t="s">
        <v>364</v>
      </c>
      <c r="D252" s="213" t="s">
        <v>120</v>
      </c>
      <c r="E252" s="214" t="s">
        <v>365</v>
      </c>
      <c r="F252" s="215" t="s">
        <v>366</v>
      </c>
      <c r="G252" s="216" t="s">
        <v>231</v>
      </c>
      <c r="H252" s="217">
        <v>23</v>
      </c>
      <c r="I252" s="218"/>
      <c r="J252" s="219">
        <f>ROUND(I252*H252,2)</f>
        <v>0</v>
      </c>
      <c r="K252" s="215" t="s">
        <v>124</v>
      </c>
      <c r="L252" s="43"/>
      <c r="M252" s="220" t="s">
        <v>19</v>
      </c>
      <c r="N252" s="221" t="s">
        <v>43</v>
      </c>
      <c r="O252" s="83"/>
      <c r="P252" s="222">
        <f>O252*H252</f>
        <v>0</v>
      </c>
      <c r="Q252" s="222">
        <v>0.00024000000000000001</v>
      </c>
      <c r="R252" s="222">
        <f>Q252*H252</f>
        <v>0.0055199999999999997</v>
      </c>
      <c r="S252" s="222">
        <v>0.0055300000000000002</v>
      </c>
      <c r="T252" s="223">
        <f>S252*H252</f>
        <v>0.12719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4" t="s">
        <v>208</v>
      </c>
      <c r="AT252" s="224" t="s">
        <v>120</v>
      </c>
      <c r="AU252" s="224" t="s">
        <v>82</v>
      </c>
      <c r="AY252" s="16" t="s">
        <v>118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6" t="s">
        <v>80</v>
      </c>
      <c r="BK252" s="225">
        <f>ROUND(I252*H252,2)</f>
        <v>0</v>
      </c>
      <c r="BL252" s="16" t="s">
        <v>208</v>
      </c>
      <c r="BM252" s="224" t="s">
        <v>367</v>
      </c>
    </row>
    <row r="253" s="2" customFormat="1">
      <c r="A253" s="37"/>
      <c r="B253" s="38"/>
      <c r="C253" s="39"/>
      <c r="D253" s="226" t="s">
        <v>129</v>
      </c>
      <c r="E253" s="39"/>
      <c r="F253" s="227" t="s">
        <v>204</v>
      </c>
      <c r="G253" s="39"/>
      <c r="H253" s="39"/>
      <c r="I253" s="131"/>
      <c r="J253" s="39"/>
      <c r="K253" s="39"/>
      <c r="L253" s="43"/>
      <c r="M253" s="228"/>
      <c r="N253" s="229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129</v>
      </c>
      <c r="AU253" s="16" t="s">
        <v>82</v>
      </c>
    </row>
    <row r="254" s="13" customFormat="1">
      <c r="A254" s="13"/>
      <c r="B254" s="230"/>
      <c r="C254" s="231"/>
      <c r="D254" s="226" t="s">
        <v>131</v>
      </c>
      <c r="E254" s="232" t="s">
        <v>19</v>
      </c>
      <c r="F254" s="233" t="s">
        <v>368</v>
      </c>
      <c r="G254" s="231"/>
      <c r="H254" s="234">
        <v>23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131</v>
      </c>
      <c r="AU254" s="240" t="s">
        <v>82</v>
      </c>
      <c r="AV254" s="13" t="s">
        <v>82</v>
      </c>
      <c r="AW254" s="13" t="s">
        <v>34</v>
      </c>
      <c r="AX254" s="13" t="s">
        <v>80</v>
      </c>
      <c r="AY254" s="240" t="s">
        <v>118</v>
      </c>
    </row>
    <row r="255" s="2" customFormat="1" ht="16.5" customHeight="1">
      <c r="A255" s="37"/>
      <c r="B255" s="38"/>
      <c r="C255" s="213" t="s">
        <v>369</v>
      </c>
      <c r="D255" s="213" t="s">
        <v>120</v>
      </c>
      <c r="E255" s="214" t="s">
        <v>370</v>
      </c>
      <c r="F255" s="215" t="s">
        <v>371</v>
      </c>
      <c r="G255" s="216" t="s">
        <v>231</v>
      </c>
      <c r="H255" s="217">
        <v>44</v>
      </c>
      <c r="I255" s="218"/>
      <c r="J255" s="219">
        <f>ROUND(I255*H255,2)</f>
        <v>0</v>
      </c>
      <c r="K255" s="215" t="s">
        <v>124</v>
      </c>
      <c r="L255" s="43"/>
      <c r="M255" s="220" t="s">
        <v>19</v>
      </c>
      <c r="N255" s="221" t="s">
        <v>43</v>
      </c>
      <c r="O255" s="83"/>
      <c r="P255" s="222">
        <f>O255*H255</f>
        <v>0</v>
      </c>
      <c r="Q255" s="222">
        <v>0.00035</v>
      </c>
      <c r="R255" s="222">
        <f>Q255*H255</f>
        <v>0.015400000000000001</v>
      </c>
      <c r="S255" s="222">
        <v>0.0098099999999999993</v>
      </c>
      <c r="T255" s="223">
        <f>S255*H255</f>
        <v>0.43163999999999997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4" t="s">
        <v>208</v>
      </c>
      <c r="AT255" s="224" t="s">
        <v>120</v>
      </c>
      <c r="AU255" s="224" t="s">
        <v>82</v>
      </c>
      <c r="AY255" s="16" t="s">
        <v>118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6" t="s">
        <v>80</v>
      </c>
      <c r="BK255" s="225">
        <f>ROUND(I255*H255,2)</f>
        <v>0</v>
      </c>
      <c r="BL255" s="16" t="s">
        <v>208</v>
      </c>
      <c r="BM255" s="224" t="s">
        <v>372</v>
      </c>
    </row>
    <row r="256" s="2" customFormat="1">
      <c r="A256" s="37"/>
      <c r="B256" s="38"/>
      <c r="C256" s="39"/>
      <c r="D256" s="226" t="s">
        <v>129</v>
      </c>
      <c r="E256" s="39"/>
      <c r="F256" s="227" t="s">
        <v>204</v>
      </c>
      <c r="G256" s="39"/>
      <c r="H256" s="39"/>
      <c r="I256" s="131"/>
      <c r="J256" s="39"/>
      <c r="K256" s="39"/>
      <c r="L256" s="43"/>
      <c r="M256" s="228"/>
      <c r="N256" s="229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129</v>
      </c>
      <c r="AU256" s="16" t="s">
        <v>82</v>
      </c>
    </row>
    <row r="257" s="13" customFormat="1">
      <c r="A257" s="13"/>
      <c r="B257" s="230"/>
      <c r="C257" s="231"/>
      <c r="D257" s="226" t="s">
        <v>131</v>
      </c>
      <c r="E257" s="232" t="s">
        <v>19</v>
      </c>
      <c r="F257" s="233" t="s">
        <v>353</v>
      </c>
      <c r="G257" s="231"/>
      <c r="H257" s="234">
        <v>44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131</v>
      </c>
      <c r="AU257" s="240" t="s">
        <v>82</v>
      </c>
      <c r="AV257" s="13" t="s">
        <v>82</v>
      </c>
      <c r="AW257" s="13" t="s">
        <v>34</v>
      </c>
      <c r="AX257" s="13" t="s">
        <v>80</v>
      </c>
      <c r="AY257" s="240" t="s">
        <v>118</v>
      </c>
    </row>
    <row r="258" s="2" customFormat="1" ht="16.5" customHeight="1">
      <c r="A258" s="37"/>
      <c r="B258" s="38"/>
      <c r="C258" s="213" t="s">
        <v>373</v>
      </c>
      <c r="D258" s="213" t="s">
        <v>120</v>
      </c>
      <c r="E258" s="214" t="s">
        <v>374</v>
      </c>
      <c r="F258" s="215" t="s">
        <v>375</v>
      </c>
      <c r="G258" s="216" t="s">
        <v>361</v>
      </c>
      <c r="H258" s="217">
        <v>1</v>
      </c>
      <c r="I258" s="218"/>
      <c r="J258" s="219">
        <f>ROUND(I258*H258,2)</f>
        <v>0</v>
      </c>
      <c r="K258" s="215" t="s">
        <v>124</v>
      </c>
      <c r="L258" s="43"/>
      <c r="M258" s="220" t="s">
        <v>19</v>
      </c>
      <c r="N258" s="221" t="s">
        <v>43</v>
      </c>
      <c r="O258" s="83"/>
      <c r="P258" s="222">
        <f>O258*H258</f>
        <v>0</v>
      </c>
      <c r="Q258" s="222">
        <v>0.0033800000000000002</v>
      </c>
      <c r="R258" s="222">
        <f>Q258*H258</f>
        <v>0.0033800000000000002</v>
      </c>
      <c r="S258" s="222">
        <v>0</v>
      </c>
      <c r="T258" s="22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4" t="s">
        <v>208</v>
      </c>
      <c r="AT258" s="224" t="s">
        <v>120</v>
      </c>
      <c r="AU258" s="224" t="s">
        <v>82</v>
      </c>
      <c r="AY258" s="16" t="s">
        <v>118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6" t="s">
        <v>80</v>
      </c>
      <c r="BK258" s="225">
        <f>ROUND(I258*H258,2)</f>
        <v>0</v>
      </c>
      <c r="BL258" s="16" t="s">
        <v>208</v>
      </c>
      <c r="BM258" s="224" t="s">
        <v>376</v>
      </c>
    </row>
    <row r="259" s="2" customFormat="1">
      <c r="A259" s="37"/>
      <c r="B259" s="38"/>
      <c r="C259" s="39"/>
      <c r="D259" s="226" t="s">
        <v>127</v>
      </c>
      <c r="E259" s="39"/>
      <c r="F259" s="227" t="s">
        <v>377</v>
      </c>
      <c r="G259" s="39"/>
      <c r="H259" s="39"/>
      <c r="I259" s="131"/>
      <c r="J259" s="39"/>
      <c r="K259" s="39"/>
      <c r="L259" s="43"/>
      <c r="M259" s="228"/>
      <c r="N259" s="229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127</v>
      </c>
      <c r="AU259" s="16" t="s">
        <v>82</v>
      </c>
    </row>
    <row r="260" s="2" customFormat="1">
      <c r="A260" s="37"/>
      <c r="B260" s="38"/>
      <c r="C260" s="39"/>
      <c r="D260" s="226" t="s">
        <v>129</v>
      </c>
      <c r="E260" s="39"/>
      <c r="F260" s="227" t="s">
        <v>378</v>
      </c>
      <c r="G260" s="39"/>
      <c r="H260" s="39"/>
      <c r="I260" s="131"/>
      <c r="J260" s="39"/>
      <c r="K260" s="39"/>
      <c r="L260" s="43"/>
      <c r="M260" s="228"/>
      <c r="N260" s="229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129</v>
      </c>
      <c r="AU260" s="16" t="s">
        <v>82</v>
      </c>
    </row>
    <row r="261" s="13" customFormat="1">
      <c r="A261" s="13"/>
      <c r="B261" s="230"/>
      <c r="C261" s="231"/>
      <c r="D261" s="226" t="s">
        <v>131</v>
      </c>
      <c r="E261" s="232" t="s">
        <v>19</v>
      </c>
      <c r="F261" s="233" t="s">
        <v>80</v>
      </c>
      <c r="G261" s="231"/>
      <c r="H261" s="234">
        <v>1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131</v>
      </c>
      <c r="AU261" s="240" t="s">
        <v>82</v>
      </c>
      <c r="AV261" s="13" t="s">
        <v>82</v>
      </c>
      <c r="AW261" s="13" t="s">
        <v>34</v>
      </c>
      <c r="AX261" s="13" t="s">
        <v>80</v>
      </c>
      <c r="AY261" s="240" t="s">
        <v>118</v>
      </c>
    </row>
    <row r="262" s="2" customFormat="1" ht="16.5" customHeight="1">
      <c r="A262" s="37"/>
      <c r="B262" s="38"/>
      <c r="C262" s="213" t="s">
        <v>379</v>
      </c>
      <c r="D262" s="213" t="s">
        <v>120</v>
      </c>
      <c r="E262" s="214" t="s">
        <v>380</v>
      </c>
      <c r="F262" s="215" t="s">
        <v>381</v>
      </c>
      <c r="G262" s="216" t="s">
        <v>361</v>
      </c>
      <c r="H262" s="217">
        <v>1</v>
      </c>
      <c r="I262" s="218"/>
      <c r="J262" s="219">
        <f>ROUND(I262*H262,2)</f>
        <v>0</v>
      </c>
      <c r="K262" s="215" t="s">
        <v>124</v>
      </c>
      <c r="L262" s="43"/>
      <c r="M262" s="220" t="s">
        <v>19</v>
      </c>
      <c r="N262" s="221" t="s">
        <v>43</v>
      </c>
      <c r="O262" s="83"/>
      <c r="P262" s="222">
        <f>O262*H262</f>
        <v>0</v>
      </c>
      <c r="Q262" s="222">
        <v>0.00022000000000000001</v>
      </c>
      <c r="R262" s="222">
        <f>Q262*H262</f>
        <v>0.00022000000000000001</v>
      </c>
      <c r="S262" s="222">
        <v>0</v>
      </c>
      <c r="T262" s="22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4" t="s">
        <v>208</v>
      </c>
      <c r="AT262" s="224" t="s">
        <v>120</v>
      </c>
      <c r="AU262" s="224" t="s">
        <v>82</v>
      </c>
      <c r="AY262" s="16" t="s">
        <v>118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6" t="s">
        <v>80</v>
      </c>
      <c r="BK262" s="225">
        <f>ROUND(I262*H262,2)</f>
        <v>0</v>
      </c>
      <c r="BL262" s="16" t="s">
        <v>208</v>
      </c>
      <c r="BM262" s="224" t="s">
        <v>382</v>
      </c>
    </row>
    <row r="263" s="2" customFormat="1">
      <c r="A263" s="37"/>
      <c r="B263" s="38"/>
      <c r="C263" s="39"/>
      <c r="D263" s="226" t="s">
        <v>127</v>
      </c>
      <c r="E263" s="39"/>
      <c r="F263" s="227" t="s">
        <v>377</v>
      </c>
      <c r="G263" s="39"/>
      <c r="H263" s="39"/>
      <c r="I263" s="131"/>
      <c r="J263" s="39"/>
      <c r="K263" s="39"/>
      <c r="L263" s="43"/>
      <c r="M263" s="228"/>
      <c r="N263" s="229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127</v>
      </c>
      <c r="AU263" s="16" t="s">
        <v>82</v>
      </c>
    </row>
    <row r="264" s="2" customFormat="1">
      <c r="A264" s="37"/>
      <c r="B264" s="38"/>
      <c r="C264" s="39"/>
      <c r="D264" s="226" t="s">
        <v>129</v>
      </c>
      <c r="E264" s="39"/>
      <c r="F264" s="227" t="s">
        <v>383</v>
      </c>
      <c r="G264" s="39"/>
      <c r="H264" s="39"/>
      <c r="I264" s="131"/>
      <c r="J264" s="39"/>
      <c r="K264" s="39"/>
      <c r="L264" s="43"/>
      <c r="M264" s="228"/>
      <c r="N264" s="229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129</v>
      </c>
      <c r="AU264" s="16" t="s">
        <v>82</v>
      </c>
    </row>
    <row r="265" s="13" customFormat="1">
      <c r="A265" s="13"/>
      <c r="B265" s="230"/>
      <c r="C265" s="231"/>
      <c r="D265" s="226" t="s">
        <v>131</v>
      </c>
      <c r="E265" s="232" t="s">
        <v>19</v>
      </c>
      <c r="F265" s="233" t="s">
        <v>80</v>
      </c>
      <c r="G265" s="231"/>
      <c r="H265" s="234">
        <v>1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131</v>
      </c>
      <c r="AU265" s="240" t="s">
        <v>82</v>
      </c>
      <c r="AV265" s="13" t="s">
        <v>82</v>
      </c>
      <c r="AW265" s="13" t="s">
        <v>34</v>
      </c>
      <c r="AX265" s="13" t="s">
        <v>80</v>
      </c>
      <c r="AY265" s="240" t="s">
        <v>118</v>
      </c>
    </row>
    <row r="266" s="2" customFormat="1" ht="16.5" customHeight="1">
      <c r="A266" s="37"/>
      <c r="B266" s="38"/>
      <c r="C266" s="213" t="s">
        <v>384</v>
      </c>
      <c r="D266" s="213" t="s">
        <v>120</v>
      </c>
      <c r="E266" s="214" t="s">
        <v>385</v>
      </c>
      <c r="F266" s="215" t="s">
        <v>386</v>
      </c>
      <c r="G266" s="216" t="s">
        <v>387</v>
      </c>
      <c r="H266" s="217">
        <v>2</v>
      </c>
      <c r="I266" s="218"/>
      <c r="J266" s="219">
        <f>ROUND(I266*H266,2)</f>
        <v>0</v>
      </c>
      <c r="K266" s="215" t="s">
        <v>124</v>
      </c>
      <c r="L266" s="43"/>
      <c r="M266" s="220" t="s">
        <v>19</v>
      </c>
      <c r="N266" s="221" t="s">
        <v>43</v>
      </c>
      <c r="O266" s="83"/>
      <c r="P266" s="222">
        <f>O266*H266</f>
        <v>0</v>
      </c>
      <c r="Q266" s="222">
        <v>0</v>
      </c>
      <c r="R266" s="222">
        <f>Q266*H266</f>
        <v>0</v>
      </c>
      <c r="S266" s="222">
        <v>0.00513</v>
      </c>
      <c r="T266" s="223">
        <f>S266*H266</f>
        <v>0.01026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4" t="s">
        <v>208</v>
      </c>
      <c r="AT266" s="224" t="s">
        <v>120</v>
      </c>
      <c r="AU266" s="224" t="s">
        <v>82</v>
      </c>
      <c r="AY266" s="16" t="s">
        <v>118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6" t="s">
        <v>80</v>
      </c>
      <c r="BK266" s="225">
        <f>ROUND(I266*H266,2)</f>
        <v>0</v>
      </c>
      <c r="BL266" s="16" t="s">
        <v>208</v>
      </c>
      <c r="BM266" s="224" t="s">
        <v>388</v>
      </c>
    </row>
    <row r="267" s="2" customFormat="1">
      <c r="A267" s="37"/>
      <c r="B267" s="38"/>
      <c r="C267" s="39"/>
      <c r="D267" s="226" t="s">
        <v>127</v>
      </c>
      <c r="E267" s="39"/>
      <c r="F267" s="227" t="s">
        <v>363</v>
      </c>
      <c r="G267" s="39"/>
      <c r="H267" s="39"/>
      <c r="I267" s="131"/>
      <c r="J267" s="39"/>
      <c r="K267" s="39"/>
      <c r="L267" s="43"/>
      <c r="M267" s="228"/>
      <c r="N267" s="229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127</v>
      </c>
      <c r="AU267" s="16" t="s">
        <v>82</v>
      </c>
    </row>
    <row r="268" s="2" customFormat="1">
      <c r="A268" s="37"/>
      <c r="B268" s="38"/>
      <c r="C268" s="39"/>
      <c r="D268" s="226" t="s">
        <v>129</v>
      </c>
      <c r="E268" s="39"/>
      <c r="F268" s="227" t="s">
        <v>204</v>
      </c>
      <c r="G268" s="39"/>
      <c r="H268" s="39"/>
      <c r="I268" s="131"/>
      <c r="J268" s="39"/>
      <c r="K268" s="39"/>
      <c r="L268" s="43"/>
      <c r="M268" s="228"/>
      <c r="N268" s="229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129</v>
      </c>
      <c r="AU268" s="16" t="s">
        <v>82</v>
      </c>
    </row>
    <row r="269" s="13" customFormat="1">
      <c r="A269" s="13"/>
      <c r="B269" s="230"/>
      <c r="C269" s="231"/>
      <c r="D269" s="226" t="s">
        <v>131</v>
      </c>
      <c r="E269" s="232" t="s">
        <v>19</v>
      </c>
      <c r="F269" s="233" t="s">
        <v>389</v>
      </c>
      <c r="G269" s="231"/>
      <c r="H269" s="234">
        <v>2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131</v>
      </c>
      <c r="AU269" s="240" t="s">
        <v>82</v>
      </c>
      <c r="AV269" s="13" t="s">
        <v>82</v>
      </c>
      <c r="AW269" s="13" t="s">
        <v>34</v>
      </c>
      <c r="AX269" s="13" t="s">
        <v>80</v>
      </c>
      <c r="AY269" s="240" t="s">
        <v>118</v>
      </c>
    </row>
    <row r="270" s="2" customFormat="1" ht="16.5" customHeight="1">
      <c r="A270" s="37"/>
      <c r="B270" s="38"/>
      <c r="C270" s="213" t="s">
        <v>390</v>
      </c>
      <c r="D270" s="213" t="s">
        <v>120</v>
      </c>
      <c r="E270" s="214" t="s">
        <v>391</v>
      </c>
      <c r="F270" s="215" t="s">
        <v>392</v>
      </c>
      <c r="G270" s="216" t="s">
        <v>387</v>
      </c>
      <c r="H270" s="217">
        <v>1</v>
      </c>
      <c r="I270" s="218"/>
      <c r="J270" s="219">
        <f>ROUND(I270*H270,2)</f>
        <v>0</v>
      </c>
      <c r="K270" s="215" t="s">
        <v>124</v>
      </c>
      <c r="L270" s="43"/>
      <c r="M270" s="220" t="s">
        <v>19</v>
      </c>
      <c r="N270" s="221" t="s">
        <v>43</v>
      </c>
      <c r="O270" s="83"/>
      <c r="P270" s="222">
        <f>O270*H270</f>
        <v>0</v>
      </c>
      <c r="Q270" s="222">
        <v>0</v>
      </c>
      <c r="R270" s="222">
        <f>Q270*H270</f>
        <v>0</v>
      </c>
      <c r="S270" s="222">
        <v>0.026200000000000001</v>
      </c>
      <c r="T270" s="223">
        <f>S270*H270</f>
        <v>0.026200000000000001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4" t="s">
        <v>208</v>
      </c>
      <c r="AT270" s="224" t="s">
        <v>120</v>
      </c>
      <c r="AU270" s="224" t="s">
        <v>82</v>
      </c>
      <c r="AY270" s="16" t="s">
        <v>118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6" t="s">
        <v>80</v>
      </c>
      <c r="BK270" s="225">
        <f>ROUND(I270*H270,2)</f>
        <v>0</v>
      </c>
      <c r="BL270" s="16" t="s">
        <v>208</v>
      </c>
      <c r="BM270" s="224" t="s">
        <v>393</v>
      </c>
    </row>
    <row r="271" s="2" customFormat="1">
      <c r="A271" s="37"/>
      <c r="B271" s="38"/>
      <c r="C271" s="39"/>
      <c r="D271" s="226" t="s">
        <v>127</v>
      </c>
      <c r="E271" s="39"/>
      <c r="F271" s="227" t="s">
        <v>363</v>
      </c>
      <c r="G271" s="39"/>
      <c r="H271" s="39"/>
      <c r="I271" s="131"/>
      <c r="J271" s="39"/>
      <c r="K271" s="39"/>
      <c r="L271" s="43"/>
      <c r="M271" s="228"/>
      <c r="N271" s="229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127</v>
      </c>
      <c r="AU271" s="16" t="s">
        <v>82</v>
      </c>
    </row>
    <row r="272" s="2" customFormat="1">
      <c r="A272" s="37"/>
      <c r="B272" s="38"/>
      <c r="C272" s="39"/>
      <c r="D272" s="226" t="s">
        <v>129</v>
      </c>
      <c r="E272" s="39"/>
      <c r="F272" s="227" t="s">
        <v>204</v>
      </c>
      <c r="G272" s="39"/>
      <c r="H272" s="39"/>
      <c r="I272" s="131"/>
      <c r="J272" s="39"/>
      <c r="K272" s="39"/>
      <c r="L272" s="43"/>
      <c r="M272" s="228"/>
      <c r="N272" s="229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129</v>
      </c>
      <c r="AU272" s="16" t="s">
        <v>82</v>
      </c>
    </row>
    <row r="273" s="13" customFormat="1">
      <c r="A273" s="13"/>
      <c r="B273" s="230"/>
      <c r="C273" s="231"/>
      <c r="D273" s="226" t="s">
        <v>131</v>
      </c>
      <c r="E273" s="232" t="s">
        <v>19</v>
      </c>
      <c r="F273" s="233" t="s">
        <v>80</v>
      </c>
      <c r="G273" s="231"/>
      <c r="H273" s="234">
        <v>1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0" t="s">
        <v>131</v>
      </c>
      <c r="AU273" s="240" t="s">
        <v>82</v>
      </c>
      <c r="AV273" s="13" t="s">
        <v>82</v>
      </c>
      <c r="AW273" s="13" t="s">
        <v>34</v>
      </c>
      <c r="AX273" s="13" t="s">
        <v>80</v>
      </c>
      <c r="AY273" s="240" t="s">
        <v>118</v>
      </c>
    </row>
    <row r="274" s="2" customFormat="1" ht="16.5" customHeight="1">
      <c r="A274" s="37"/>
      <c r="B274" s="38"/>
      <c r="C274" s="213" t="s">
        <v>394</v>
      </c>
      <c r="D274" s="213" t="s">
        <v>120</v>
      </c>
      <c r="E274" s="214" t="s">
        <v>395</v>
      </c>
      <c r="F274" s="215" t="s">
        <v>396</v>
      </c>
      <c r="G274" s="216" t="s">
        <v>202</v>
      </c>
      <c r="H274" s="217">
        <v>1</v>
      </c>
      <c r="I274" s="218"/>
      <c r="J274" s="219">
        <f>ROUND(I274*H274,2)</f>
        <v>0</v>
      </c>
      <c r="K274" s="215" t="s">
        <v>317</v>
      </c>
      <c r="L274" s="43"/>
      <c r="M274" s="220" t="s">
        <v>19</v>
      </c>
      <c r="N274" s="221" t="s">
        <v>43</v>
      </c>
      <c r="O274" s="83"/>
      <c r="P274" s="222">
        <f>O274*H274</f>
        <v>0</v>
      </c>
      <c r="Q274" s="222">
        <v>0</v>
      </c>
      <c r="R274" s="222">
        <f>Q274*H274</f>
        <v>0</v>
      </c>
      <c r="S274" s="222">
        <v>0</v>
      </c>
      <c r="T274" s="22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4" t="s">
        <v>208</v>
      </c>
      <c r="AT274" s="224" t="s">
        <v>120</v>
      </c>
      <c r="AU274" s="224" t="s">
        <v>82</v>
      </c>
      <c r="AY274" s="16" t="s">
        <v>118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6" t="s">
        <v>80</v>
      </c>
      <c r="BK274" s="225">
        <f>ROUND(I274*H274,2)</f>
        <v>0</v>
      </c>
      <c r="BL274" s="16" t="s">
        <v>208</v>
      </c>
      <c r="BM274" s="224" t="s">
        <v>397</v>
      </c>
    </row>
    <row r="275" s="2" customFormat="1">
      <c r="A275" s="37"/>
      <c r="B275" s="38"/>
      <c r="C275" s="39"/>
      <c r="D275" s="226" t="s">
        <v>127</v>
      </c>
      <c r="E275" s="39"/>
      <c r="F275" s="227" t="s">
        <v>398</v>
      </c>
      <c r="G275" s="39"/>
      <c r="H275" s="39"/>
      <c r="I275" s="131"/>
      <c r="J275" s="39"/>
      <c r="K275" s="39"/>
      <c r="L275" s="43"/>
      <c r="M275" s="228"/>
      <c r="N275" s="229"/>
      <c r="O275" s="83"/>
      <c r="P275" s="83"/>
      <c r="Q275" s="83"/>
      <c r="R275" s="83"/>
      <c r="S275" s="83"/>
      <c r="T275" s="84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127</v>
      </c>
      <c r="AU275" s="16" t="s">
        <v>82</v>
      </c>
    </row>
    <row r="276" s="2" customFormat="1">
      <c r="A276" s="37"/>
      <c r="B276" s="38"/>
      <c r="C276" s="39"/>
      <c r="D276" s="226" t="s">
        <v>129</v>
      </c>
      <c r="E276" s="39"/>
      <c r="F276" s="227" t="s">
        <v>282</v>
      </c>
      <c r="G276" s="39"/>
      <c r="H276" s="39"/>
      <c r="I276" s="131"/>
      <c r="J276" s="39"/>
      <c r="K276" s="39"/>
      <c r="L276" s="43"/>
      <c r="M276" s="228"/>
      <c r="N276" s="229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129</v>
      </c>
      <c r="AU276" s="16" t="s">
        <v>82</v>
      </c>
    </row>
    <row r="277" s="13" customFormat="1">
      <c r="A277" s="13"/>
      <c r="B277" s="230"/>
      <c r="C277" s="231"/>
      <c r="D277" s="226" t="s">
        <v>131</v>
      </c>
      <c r="E277" s="232" t="s">
        <v>19</v>
      </c>
      <c r="F277" s="233" t="s">
        <v>80</v>
      </c>
      <c r="G277" s="231"/>
      <c r="H277" s="234">
        <v>1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0" t="s">
        <v>131</v>
      </c>
      <c r="AU277" s="240" t="s">
        <v>82</v>
      </c>
      <c r="AV277" s="13" t="s">
        <v>82</v>
      </c>
      <c r="AW277" s="13" t="s">
        <v>34</v>
      </c>
      <c r="AX277" s="13" t="s">
        <v>80</v>
      </c>
      <c r="AY277" s="240" t="s">
        <v>118</v>
      </c>
    </row>
    <row r="278" s="2" customFormat="1" ht="21.75" customHeight="1">
      <c r="A278" s="37"/>
      <c r="B278" s="38"/>
      <c r="C278" s="213" t="s">
        <v>399</v>
      </c>
      <c r="D278" s="213" t="s">
        <v>120</v>
      </c>
      <c r="E278" s="214" t="s">
        <v>400</v>
      </c>
      <c r="F278" s="215" t="s">
        <v>401</v>
      </c>
      <c r="G278" s="216" t="s">
        <v>361</v>
      </c>
      <c r="H278" s="217">
        <v>2</v>
      </c>
      <c r="I278" s="218"/>
      <c r="J278" s="219">
        <f>ROUND(I278*H278,2)</f>
        <v>0</v>
      </c>
      <c r="K278" s="215" t="s">
        <v>317</v>
      </c>
      <c r="L278" s="43"/>
      <c r="M278" s="220" t="s">
        <v>19</v>
      </c>
      <c r="N278" s="221" t="s">
        <v>43</v>
      </c>
      <c r="O278" s="83"/>
      <c r="P278" s="222">
        <f>O278*H278</f>
        <v>0</v>
      </c>
      <c r="Q278" s="222">
        <v>0.0038985880000000001</v>
      </c>
      <c r="R278" s="222">
        <f>Q278*H278</f>
        <v>0.0077971760000000003</v>
      </c>
      <c r="S278" s="222">
        <v>0</v>
      </c>
      <c r="T278" s="22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4" t="s">
        <v>208</v>
      </c>
      <c r="AT278" s="224" t="s">
        <v>120</v>
      </c>
      <c r="AU278" s="224" t="s">
        <v>82</v>
      </c>
      <c r="AY278" s="16" t="s">
        <v>118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6" t="s">
        <v>80</v>
      </c>
      <c r="BK278" s="225">
        <f>ROUND(I278*H278,2)</f>
        <v>0</v>
      </c>
      <c r="BL278" s="16" t="s">
        <v>208</v>
      </c>
      <c r="BM278" s="224" t="s">
        <v>402</v>
      </c>
    </row>
    <row r="279" s="2" customFormat="1">
      <c r="A279" s="37"/>
      <c r="B279" s="38"/>
      <c r="C279" s="39"/>
      <c r="D279" s="226" t="s">
        <v>127</v>
      </c>
      <c r="E279" s="39"/>
      <c r="F279" s="227" t="s">
        <v>398</v>
      </c>
      <c r="G279" s="39"/>
      <c r="H279" s="39"/>
      <c r="I279" s="131"/>
      <c r="J279" s="39"/>
      <c r="K279" s="39"/>
      <c r="L279" s="43"/>
      <c r="M279" s="228"/>
      <c r="N279" s="229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127</v>
      </c>
      <c r="AU279" s="16" t="s">
        <v>82</v>
      </c>
    </row>
    <row r="280" s="2" customFormat="1">
      <c r="A280" s="37"/>
      <c r="B280" s="38"/>
      <c r="C280" s="39"/>
      <c r="D280" s="226" t="s">
        <v>129</v>
      </c>
      <c r="E280" s="39"/>
      <c r="F280" s="227" t="s">
        <v>403</v>
      </c>
      <c r="G280" s="39"/>
      <c r="H280" s="39"/>
      <c r="I280" s="131"/>
      <c r="J280" s="39"/>
      <c r="K280" s="39"/>
      <c r="L280" s="43"/>
      <c r="M280" s="228"/>
      <c r="N280" s="229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129</v>
      </c>
      <c r="AU280" s="16" t="s">
        <v>82</v>
      </c>
    </row>
    <row r="281" s="13" customFormat="1">
      <c r="A281" s="13"/>
      <c r="B281" s="230"/>
      <c r="C281" s="231"/>
      <c r="D281" s="226" t="s">
        <v>131</v>
      </c>
      <c r="E281" s="232" t="s">
        <v>19</v>
      </c>
      <c r="F281" s="233" t="s">
        <v>82</v>
      </c>
      <c r="G281" s="231"/>
      <c r="H281" s="234">
        <v>2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0" t="s">
        <v>131</v>
      </c>
      <c r="AU281" s="240" t="s">
        <v>82</v>
      </c>
      <c r="AV281" s="13" t="s">
        <v>82</v>
      </c>
      <c r="AW281" s="13" t="s">
        <v>34</v>
      </c>
      <c r="AX281" s="13" t="s">
        <v>80</v>
      </c>
      <c r="AY281" s="240" t="s">
        <v>118</v>
      </c>
    </row>
    <row r="282" s="2" customFormat="1" ht="21.75" customHeight="1">
      <c r="A282" s="37"/>
      <c r="B282" s="38"/>
      <c r="C282" s="213" t="s">
        <v>404</v>
      </c>
      <c r="D282" s="213" t="s">
        <v>120</v>
      </c>
      <c r="E282" s="214" t="s">
        <v>405</v>
      </c>
      <c r="F282" s="215" t="s">
        <v>406</v>
      </c>
      <c r="G282" s="216" t="s">
        <v>202</v>
      </c>
      <c r="H282" s="217">
        <v>2</v>
      </c>
      <c r="I282" s="218"/>
      <c r="J282" s="219">
        <f>ROUND(I282*H282,2)</f>
        <v>0</v>
      </c>
      <c r="K282" s="215" t="s">
        <v>124</v>
      </c>
      <c r="L282" s="43"/>
      <c r="M282" s="220" t="s">
        <v>19</v>
      </c>
      <c r="N282" s="221" t="s">
        <v>43</v>
      </c>
      <c r="O282" s="83"/>
      <c r="P282" s="222">
        <f>O282*H282</f>
        <v>0</v>
      </c>
      <c r="Q282" s="222">
        <v>0.00023000000000000001</v>
      </c>
      <c r="R282" s="222">
        <f>Q282*H282</f>
        <v>0.00046000000000000001</v>
      </c>
      <c r="S282" s="222">
        <v>0</v>
      </c>
      <c r="T282" s="22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4" t="s">
        <v>208</v>
      </c>
      <c r="AT282" s="224" t="s">
        <v>120</v>
      </c>
      <c r="AU282" s="224" t="s">
        <v>82</v>
      </c>
      <c r="AY282" s="16" t="s">
        <v>118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6" t="s">
        <v>80</v>
      </c>
      <c r="BK282" s="225">
        <f>ROUND(I282*H282,2)</f>
        <v>0</v>
      </c>
      <c r="BL282" s="16" t="s">
        <v>208</v>
      </c>
      <c r="BM282" s="224" t="s">
        <v>407</v>
      </c>
    </row>
    <row r="283" s="2" customFormat="1">
      <c r="A283" s="37"/>
      <c r="B283" s="38"/>
      <c r="C283" s="39"/>
      <c r="D283" s="226" t="s">
        <v>127</v>
      </c>
      <c r="E283" s="39"/>
      <c r="F283" s="227" t="s">
        <v>398</v>
      </c>
      <c r="G283" s="39"/>
      <c r="H283" s="39"/>
      <c r="I283" s="131"/>
      <c r="J283" s="39"/>
      <c r="K283" s="39"/>
      <c r="L283" s="43"/>
      <c r="M283" s="228"/>
      <c r="N283" s="229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127</v>
      </c>
      <c r="AU283" s="16" t="s">
        <v>82</v>
      </c>
    </row>
    <row r="284" s="2" customFormat="1">
      <c r="A284" s="37"/>
      <c r="B284" s="38"/>
      <c r="C284" s="39"/>
      <c r="D284" s="226" t="s">
        <v>129</v>
      </c>
      <c r="E284" s="39"/>
      <c r="F284" s="227" t="s">
        <v>282</v>
      </c>
      <c r="G284" s="39"/>
      <c r="H284" s="39"/>
      <c r="I284" s="131"/>
      <c r="J284" s="39"/>
      <c r="K284" s="39"/>
      <c r="L284" s="43"/>
      <c r="M284" s="228"/>
      <c r="N284" s="229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129</v>
      </c>
      <c r="AU284" s="16" t="s">
        <v>82</v>
      </c>
    </row>
    <row r="285" s="13" customFormat="1">
      <c r="A285" s="13"/>
      <c r="B285" s="230"/>
      <c r="C285" s="231"/>
      <c r="D285" s="226" t="s">
        <v>131</v>
      </c>
      <c r="E285" s="232" t="s">
        <v>19</v>
      </c>
      <c r="F285" s="233" t="s">
        <v>82</v>
      </c>
      <c r="G285" s="231"/>
      <c r="H285" s="234">
        <v>2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0" t="s">
        <v>131</v>
      </c>
      <c r="AU285" s="240" t="s">
        <v>82</v>
      </c>
      <c r="AV285" s="13" t="s">
        <v>82</v>
      </c>
      <c r="AW285" s="13" t="s">
        <v>34</v>
      </c>
      <c r="AX285" s="13" t="s">
        <v>80</v>
      </c>
      <c r="AY285" s="240" t="s">
        <v>118</v>
      </c>
    </row>
    <row r="286" s="2" customFormat="1" ht="16.5" customHeight="1">
      <c r="A286" s="37"/>
      <c r="B286" s="38"/>
      <c r="C286" s="213" t="s">
        <v>408</v>
      </c>
      <c r="D286" s="213" t="s">
        <v>120</v>
      </c>
      <c r="E286" s="214" t="s">
        <v>409</v>
      </c>
      <c r="F286" s="215" t="s">
        <v>410</v>
      </c>
      <c r="G286" s="216" t="s">
        <v>202</v>
      </c>
      <c r="H286" s="217">
        <v>6</v>
      </c>
      <c r="I286" s="218"/>
      <c r="J286" s="219">
        <f>ROUND(I286*H286,2)</f>
        <v>0</v>
      </c>
      <c r="K286" s="215" t="s">
        <v>124</v>
      </c>
      <c r="L286" s="43"/>
      <c r="M286" s="220" t="s">
        <v>19</v>
      </c>
      <c r="N286" s="221" t="s">
        <v>43</v>
      </c>
      <c r="O286" s="83"/>
      <c r="P286" s="222">
        <f>O286*H286</f>
        <v>0</v>
      </c>
      <c r="Q286" s="222">
        <v>0</v>
      </c>
      <c r="R286" s="222">
        <f>Q286*H286</f>
        <v>0</v>
      </c>
      <c r="S286" s="222">
        <v>0</v>
      </c>
      <c r="T286" s="223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4" t="s">
        <v>208</v>
      </c>
      <c r="AT286" s="224" t="s">
        <v>120</v>
      </c>
      <c r="AU286" s="224" t="s">
        <v>82</v>
      </c>
      <c r="AY286" s="16" t="s">
        <v>118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6" t="s">
        <v>80</v>
      </c>
      <c r="BK286" s="225">
        <f>ROUND(I286*H286,2)</f>
        <v>0</v>
      </c>
      <c r="BL286" s="16" t="s">
        <v>208</v>
      </c>
      <c r="BM286" s="224" t="s">
        <v>411</v>
      </c>
    </row>
    <row r="287" s="2" customFormat="1">
      <c r="A287" s="37"/>
      <c r="B287" s="38"/>
      <c r="C287" s="39"/>
      <c r="D287" s="226" t="s">
        <v>127</v>
      </c>
      <c r="E287" s="39"/>
      <c r="F287" s="227" t="s">
        <v>412</v>
      </c>
      <c r="G287" s="39"/>
      <c r="H287" s="39"/>
      <c r="I287" s="131"/>
      <c r="J287" s="39"/>
      <c r="K287" s="39"/>
      <c r="L287" s="43"/>
      <c r="M287" s="228"/>
      <c r="N287" s="229"/>
      <c r="O287" s="83"/>
      <c r="P287" s="83"/>
      <c r="Q287" s="83"/>
      <c r="R287" s="83"/>
      <c r="S287" s="83"/>
      <c r="T287" s="84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127</v>
      </c>
      <c r="AU287" s="16" t="s">
        <v>82</v>
      </c>
    </row>
    <row r="288" s="2" customFormat="1">
      <c r="A288" s="37"/>
      <c r="B288" s="38"/>
      <c r="C288" s="39"/>
      <c r="D288" s="226" t="s">
        <v>129</v>
      </c>
      <c r="E288" s="39"/>
      <c r="F288" s="227" t="s">
        <v>413</v>
      </c>
      <c r="G288" s="39"/>
      <c r="H288" s="39"/>
      <c r="I288" s="131"/>
      <c r="J288" s="39"/>
      <c r="K288" s="39"/>
      <c r="L288" s="43"/>
      <c r="M288" s="228"/>
      <c r="N288" s="229"/>
      <c r="O288" s="83"/>
      <c r="P288" s="83"/>
      <c r="Q288" s="83"/>
      <c r="R288" s="83"/>
      <c r="S288" s="83"/>
      <c r="T288" s="84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129</v>
      </c>
      <c r="AU288" s="16" t="s">
        <v>82</v>
      </c>
    </row>
    <row r="289" s="13" customFormat="1">
      <c r="A289" s="13"/>
      <c r="B289" s="230"/>
      <c r="C289" s="231"/>
      <c r="D289" s="226" t="s">
        <v>131</v>
      </c>
      <c r="E289" s="232" t="s">
        <v>19</v>
      </c>
      <c r="F289" s="233" t="s">
        <v>414</v>
      </c>
      <c r="G289" s="231"/>
      <c r="H289" s="234">
        <v>6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0" t="s">
        <v>131</v>
      </c>
      <c r="AU289" s="240" t="s">
        <v>82</v>
      </c>
      <c r="AV289" s="13" t="s">
        <v>82</v>
      </c>
      <c r="AW289" s="13" t="s">
        <v>34</v>
      </c>
      <c r="AX289" s="13" t="s">
        <v>80</v>
      </c>
      <c r="AY289" s="240" t="s">
        <v>118</v>
      </c>
    </row>
    <row r="290" s="2" customFormat="1" ht="16.5" customHeight="1">
      <c r="A290" s="37"/>
      <c r="B290" s="38"/>
      <c r="C290" s="213" t="s">
        <v>415</v>
      </c>
      <c r="D290" s="213" t="s">
        <v>120</v>
      </c>
      <c r="E290" s="214" t="s">
        <v>416</v>
      </c>
      <c r="F290" s="215" t="s">
        <v>417</v>
      </c>
      <c r="G290" s="216" t="s">
        <v>231</v>
      </c>
      <c r="H290" s="217">
        <v>71.5</v>
      </c>
      <c r="I290" s="218"/>
      <c r="J290" s="219">
        <f>ROUND(I290*H290,2)</f>
        <v>0</v>
      </c>
      <c r="K290" s="215" t="s">
        <v>124</v>
      </c>
      <c r="L290" s="43"/>
      <c r="M290" s="220" t="s">
        <v>19</v>
      </c>
      <c r="N290" s="221" t="s">
        <v>43</v>
      </c>
      <c r="O290" s="83"/>
      <c r="P290" s="222">
        <f>O290*H290</f>
        <v>0</v>
      </c>
      <c r="Q290" s="222">
        <v>0</v>
      </c>
      <c r="R290" s="222">
        <f>Q290*H290</f>
        <v>0</v>
      </c>
      <c r="S290" s="222">
        <v>0</v>
      </c>
      <c r="T290" s="223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4" t="s">
        <v>208</v>
      </c>
      <c r="AT290" s="224" t="s">
        <v>120</v>
      </c>
      <c r="AU290" s="224" t="s">
        <v>82</v>
      </c>
      <c r="AY290" s="16" t="s">
        <v>118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6" t="s">
        <v>80</v>
      </c>
      <c r="BK290" s="225">
        <f>ROUND(I290*H290,2)</f>
        <v>0</v>
      </c>
      <c r="BL290" s="16" t="s">
        <v>208</v>
      </c>
      <c r="BM290" s="224" t="s">
        <v>418</v>
      </c>
    </row>
    <row r="291" s="2" customFormat="1">
      <c r="A291" s="37"/>
      <c r="B291" s="38"/>
      <c r="C291" s="39"/>
      <c r="D291" s="226" t="s">
        <v>127</v>
      </c>
      <c r="E291" s="39"/>
      <c r="F291" s="227" t="s">
        <v>412</v>
      </c>
      <c r="G291" s="39"/>
      <c r="H291" s="39"/>
      <c r="I291" s="131"/>
      <c r="J291" s="39"/>
      <c r="K291" s="39"/>
      <c r="L291" s="43"/>
      <c r="M291" s="228"/>
      <c r="N291" s="229"/>
      <c r="O291" s="83"/>
      <c r="P291" s="83"/>
      <c r="Q291" s="83"/>
      <c r="R291" s="83"/>
      <c r="S291" s="83"/>
      <c r="T291" s="84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127</v>
      </c>
      <c r="AU291" s="16" t="s">
        <v>82</v>
      </c>
    </row>
    <row r="292" s="2" customFormat="1">
      <c r="A292" s="37"/>
      <c r="B292" s="38"/>
      <c r="C292" s="39"/>
      <c r="D292" s="226" t="s">
        <v>129</v>
      </c>
      <c r="E292" s="39"/>
      <c r="F292" s="227" t="s">
        <v>419</v>
      </c>
      <c r="G292" s="39"/>
      <c r="H292" s="39"/>
      <c r="I292" s="131"/>
      <c r="J292" s="39"/>
      <c r="K292" s="39"/>
      <c r="L292" s="43"/>
      <c r="M292" s="228"/>
      <c r="N292" s="229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129</v>
      </c>
      <c r="AU292" s="16" t="s">
        <v>82</v>
      </c>
    </row>
    <row r="293" s="13" customFormat="1">
      <c r="A293" s="13"/>
      <c r="B293" s="230"/>
      <c r="C293" s="231"/>
      <c r="D293" s="226" t="s">
        <v>131</v>
      </c>
      <c r="E293" s="232" t="s">
        <v>19</v>
      </c>
      <c r="F293" s="233" t="s">
        <v>420</v>
      </c>
      <c r="G293" s="231"/>
      <c r="H293" s="234">
        <v>71.5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0" t="s">
        <v>131</v>
      </c>
      <c r="AU293" s="240" t="s">
        <v>82</v>
      </c>
      <c r="AV293" s="13" t="s">
        <v>82</v>
      </c>
      <c r="AW293" s="13" t="s">
        <v>34</v>
      </c>
      <c r="AX293" s="13" t="s">
        <v>80</v>
      </c>
      <c r="AY293" s="240" t="s">
        <v>118</v>
      </c>
    </row>
    <row r="294" s="2" customFormat="1" ht="16.5" customHeight="1">
      <c r="A294" s="37"/>
      <c r="B294" s="38"/>
      <c r="C294" s="213" t="s">
        <v>421</v>
      </c>
      <c r="D294" s="213" t="s">
        <v>120</v>
      </c>
      <c r="E294" s="214" t="s">
        <v>422</v>
      </c>
      <c r="F294" s="215" t="s">
        <v>423</v>
      </c>
      <c r="G294" s="216" t="s">
        <v>202</v>
      </c>
      <c r="H294" s="217">
        <v>1</v>
      </c>
      <c r="I294" s="218"/>
      <c r="J294" s="219">
        <f>ROUND(I294*H294,2)</f>
        <v>0</v>
      </c>
      <c r="K294" s="215" t="s">
        <v>124</v>
      </c>
      <c r="L294" s="43"/>
      <c r="M294" s="220" t="s">
        <v>19</v>
      </c>
      <c r="N294" s="221" t="s">
        <v>43</v>
      </c>
      <c r="O294" s="83"/>
      <c r="P294" s="222">
        <f>O294*H294</f>
        <v>0</v>
      </c>
      <c r="Q294" s="222">
        <v>0</v>
      </c>
      <c r="R294" s="222">
        <f>Q294*H294</f>
        <v>0</v>
      </c>
      <c r="S294" s="222">
        <v>0</v>
      </c>
      <c r="T294" s="22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4" t="s">
        <v>208</v>
      </c>
      <c r="AT294" s="224" t="s">
        <v>120</v>
      </c>
      <c r="AU294" s="224" t="s">
        <v>82</v>
      </c>
      <c r="AY294" s="16" t="s">
        <v>118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6" t="s">
        <v>80</v>
      </c>
      <c r="BK294" s="225">
        <f>ROUND(I294*H294,2)</f>
        <v>0</v>
      </c>
      <c r="BL294" s="16" t="s">
        <v>208</v>
      </c>
      <c r="BM294" s="224" t="s">
        <v>424</v>
      </c>
    </row>
    <row r="295" s="2" customFormat="1">
      <c r="A295" s="37"/>
      <c r="B295" s="38"/>
      <c r="C295" s="39"/>
      <c r="D295" s="226" t="s">
        <v>127</v>
      </c>
      <c r="E295" s="39"/>
      <c r="F295" s="227" t="s">
        <v>412</v>
      </c>
      <c r="G295" s="39"/>
      <c r="H295" s="39"/>
      <c r="I295" s="131"/>
      <c r="J295" s="39"/>
      <c r="K295" s="39"/>
      <c r="L295" s="43"/>
      <c r="M295" s="228"/>
      <c r="N295" s="229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127</v>
      </c>
      <c r="AU295" s="16" t="s">
        <v>82</v>
      </c>
    </row>
    <row r="296" s="2" customFormat="1">
      <c r="A296" s="37"/>
      <c r="B296" s="38"/>
      <c r="C296" s="39"/>
      <c r="D296" s="226" t="s">
        <v>129</v>
      </c>
      <c r="E296" s="39"/>
      <c r="F296" s="227" t="s">
        <v>204</v>
      </c>
      <c r="G296" s="39"/>
      <c r="H296" s="39"/>
      <c r="I296" s="131"/>
      <c r="J296" s="39"/>
      <c r="K296" s="39"/>
      <c r="L296" s="43"/>
      <c r="M296" s="228"/>
      <c r="N296" s="229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129</v>
      </c>
      <c r="AU296" s="16" t="s">
        <v>82</v>
      </c>
    </row>
    <row r="297" s="13" customFormat="1">
      <c r="A297" s="13"/>
      <c r="B297" s="230"/>
      <c r="C297" s="231"/>
      <c r="D297" s="226" t="s">
        <v>131</v>
      </c>
      <c r="E297" s="232" t="s">
        <v>19</v>
      </c>
      <c r="F297" s="233" t="s">
        <v>80</v>
      </c>
      <c r="G297" s="231"/>
      <c r="H297" s="234">
        <v>1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131</v>
      </c>
      <c r="AU297" s="240" t="s">
        <v>82</v>
      </c>
      <c r="AV297" s="13" t="s">
        <v>82</v>
      </c>
      <c r="AW297" s="13" t="s">
        <v>34</v>
      </c>
      <c r="AX297" s="13" t="s">
        <v>80</v>
      </c>
      <c r="AY297" s="240" t="s">
        <v>118</v>
      </c>
    </row>
    <row r="298" s="2" customFormat="1" ht="16.5" customHeight="1">
      <c r="A298" s="37"/>
      <c r="B298" s="38"/>
      <c r="C298" s="213" t="s">
        <v>425</v>
      </c>
      <c r="D298" s="213" t="s">
        <v>120</v>
      </c>
      <c r="E298" s="214" t="s">
        <v>426</v>
      </c>
      <c r="F298" s="215" t="s">
        <v>427</v>
      </c>
      <c r="G298" s="216" t="s">
        <v>202</v>
      </c>
      <c r="H298" s="217">
        <v>2</v>
      </c>
      <c r="I298" s="218"/>
      <c r="J298" s="219">
        <f>ROUND(I298*H298,2)</f>
        <v>0</v>
      </c>
      <c r="K298" s="215" t="s">
        <v>124</v>
      </c>
      <c r="L298" s="43"/>
      <c r="M298" s="220" t="s">
        <v>19</v>
      </c>
      <c r="N298" s="221" t="s">
        <v>43</v>
      </c>
      <c r="O298" s="83"/>
      <c r="P298" s="222">
        <f>O298*H298</f>
        <v>0</v>
      </c>
      <c r="Q298" s="222">
        <v>0.00025000000000000001</v>
      </c>
      <c r="R298" s="222">
        <f>Q298*H298</f>
        <v>0.00050000000000000001</v>
      </c>
      <c r="S298" s="222">
        <v>0</v>
      </c>
      <c r="T298" s="223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4" t="s">
        <v>208</v>
      </c>
      <c r="AT298" s="224" t="s">
        <v>120</v>
      </c>
      <c r="AU298" s="224" t="s">
        <v>82</v>
      </c>
      <c r="AY298" s="16" t="s">
        <v>118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6" t="s">
        <v>80</v>
      </c>
      <c r="BK298" s="225">
        <f>ROUND(I298*H298,2)</f>
        <v>0</v>
      </c>
      <c r="BL298" s="16" t="s">
        <v>208</v>
      </c>
      <c r="BM298" s="224" t="s">
        <v>428</v>
      </c>
    </row>
    <row r="299" s="2" customFormat="1">
      <c r="A299" s="37"/>
      <c r="B299" s="38"/>
      <c r="C299" s="39"/>
      <c r="D299" s="226" t="s">
        <v>127</v>
      </c>
      <c r="E299" s="39"/>
      <c r="F299" s="227" t="s">
        <v>412</v>
      </c>
      <c r="G299" s="39"/>
      <c r="H299" s="39"/>
      <c r="I299" s="131"/>
      <c r="J299" s="39"/>
      <c r="K299" s="39"/>
      <c r="L299" s="43"/>
      <c r="M299" s="228"/>
      <c r="N299" s="229"/>
      <c r="O299" s="83"/>
      <c r="P299" s="83"/>
      <c r="Q299" s="83"/>
      <c r="R299" s="83"/>
      <c r="S299" s="83"/>
      <c r="T299" s="84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127</v>
      </c>
      <c r="AU299" s="16" t="s">
        <v>82</v>
      </c>
    </row>
    <row r="300" s="2" customFormat="1">
      <c r="A300" s="37"/>
      <c r="B300" s="38"/>
      <c r="C300" s="39"/>
      <c r="D300" s="226" t="s">
        <v>129</v>
      </c>
      <c r="E300" s="39"/>
      <c r="F300" s="227" t="s">
        <v>323</v>
      </c>
      <c r="G300" s="39"/>
      <c r="H300" s="39"/>
      <c r="I300" s="131"/>
      <c r="J300" s="39"/>
      <c r="K300" s="39"/>
      <c r="L300" s="43"/>
      <c r="M300" s="228"/>
      <c r="N300" s="229"/>
      <c r="O300" s="83"/>
      <c r="P300" s="83"/>
      <c r="Q300" s="83"/>
      <c r="R300" s="83"/>
      <c r="S300" s="83"/>
      <c r="T300" s="84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129</v>
      </c>
      <c r="AU300" s="16" t="s">
        <v>82</v>
      </c>
    </row>
    <row r="301" s="13" customFormat="1">
      <c r="A301" s="13"/>
      <c r="B301" s="230"/>
      <c r="C301" s="231"/>
      <c r="D301" s="226" t="s">
        <v>131</v>
      </c>
      <c r="E301" s="232" t="s">
        <v>19</v>
      </c>
      <c r="F301" s="233" t="s">
        <v>82</v>
      </c>
      <c r="G301" s="231"/>
      <c r="H301" s="234">
        <v>2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0" t="s">
        <v>131</v>
      </c>
      <c r="AU301" s="240" t="s">
        <v>82</v>
      </c>
      <c r="AV301" s="13" t="s">
        <v>82</v>
      </c>
      <c r="AW301" s="13" t="s">
        <v>34</v>
      </c>
      <c r="AX301" s="13" t="s">
        <v>80</v>
      </c>
      <c r="AY301" s="240" t="s">
        <v>118</v>
      </c>
    </row>
    <row r="302" s="2" customFormat="1" ht="16.5" customHeight="1">
      <c r="A302" s="37"/>
      <c r="B302" s="38"/>
      <c r="C302" s="213" t="s">
        <v>429</v>
      </c>
      <c r="D302" s="213" t="s">
        <v>120</v>
      </c>
      <c r="E302" s="214" t="s">
        <v>430</v>
      </c>
      <c r="F302" s="215" t="s">
        <v>431</v>
      </c>
      <c r="G302" s="216" t="s">
        <v>202</v>
      </c>
      <c r="H302" s="217">
        <v>1</v>
      </c>
      <c r="I302" s="218"/>
      <c r="J302" s="219">
        <f>ROUND(I302*H302,2)</f>
        <v>0</v>
      </c>
      <c r="K302" s="215" t="s">
        <v>124</v>
      </c>
      <c r="L302" s="43"/>
      <c r="M302" s="220" t="s">
        <v>19</v>
      </c>
      <c r="N302" s="221" t="s">
        <v>43</v>
      </c>
      <c r="O302" s="83"/>
      <c r="P302" s="222">
        <f>O302*H302</f>
        <v>0</v>
      </c>
      <c r="Q302" s="222">
        <v>0.00018000000000000001</v>
      </c>
      <c r="R302" s="222">
        <f>Q302*H302</f>
        <v>0.00018000000000000001</v>
      </c>
      <c r="S302" s="222">
        <v>0</v>
      </c>
      <c r="T302" s="223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4" t="s">
        <v>208</v>
      </c>
      <c r="AT302" s="224" t="s">
        <v>120</v>
      </c>
      <c r="AU302" s="224" t="s">
        <v>82</v>
      </c>
      <c r="AY302" s="16" t="s">
        <v>118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6" t="s">
        <v>80</v>
      </c>
      <c r="BK302" s="225">
        <f>ROUND(I302*H302,2)</f>
        <v>0</v>
      </c>
      <c r="BL302" s="16" t="s">
        <v>208</v>
      </c>
      <c r="BM302" s="224" t="s">
        <v>432</v>
      </c>
    </row>
    <row r="303" s="2" customFormat="1">
      <c r="A303" s="37"/>
      <c r="B303" s="38"/>
      <c r="C303" s="39"/>
      <c r="D303" s="226" t="s">
        <v>129</v>
      </c>
      <c r="E303" s="39"/>
      <c r="F303" s="227" t="s">
        <v>282</v>
      </c>
      <c r="G303" s="39"/>
      <c r="H303" s="39"/>
      <c r="I303" s="131"/>
      <c r="J303" s="39"/>
      <c r="K303" s="39"/>
      <c r="L303" s="43"/>
      <c r="M303" s="228"/>
      <c r="N303" s="229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129</v>
      </c>
      <c r="AU303" s="16" t="s">
        <v>82</v>
      </c>
    </row>
    <row r="304" s="13" customFormat="1">
      <c r="A304" s="13"/>
      <c r="B304" s="230"/>
      <c r="C304" s="231"/>
      <c r="D304" s="226" t="s">
        <v>131</v>
      </c>
      <c r="E304" s="232" t="s">
        <v>19</v>
      </c>
      <c r="F304" s="233" t="s">
        <v>80</v>
      </c>
      <c r="G304" s="231"/>
      <c r="H304" s="234">
        <v>1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0" t="s">
        <v>131</v>
      </c>
      <c r="AU304" s="240" t="s">
        <v>82</v>
      </c>
      <c r="AV304" s="13" t="s">
        <v>82</v>
      </c>
      <c r="AW304" s="13" t="s">
        <v>34</v>
      </c>
      <c r="AX304" s="13" t="s">
        <v>80</v>
      </c>
      <c r="AY304" s="240" t="s">
        <v>118</v>
      </c>
    </row>
    <row r="305" s="2" customFormat="1" ht="16.5" customHeight="1">
      <c r="A305" s="37"/>
      <c r="B305" s="38"/>
      <c r="C305" s="213" t="s">
        <v>433</v>
      </c>
      <c r="D305" s="213" t="s">
        <v>120</v>
      </c>
      <c r="E305" s="214" t="s">
        <v>434</v>
      </c>
      <c r="F305" s="215" t="s">
        <v>435</v>
      </c>
      <c r="G305" s="216" t="s">
        <v>202</v>
      </c>
      <c r="H305" s="217">
        <v>1</v>
      </c>
      <c r="I305" s="218"/>
      <c r="J305" s="219">
        <f>ROUND(I305*H305,2)</f>
        <v>0</v>
      </c>
      <c r="K305" s="215" t="s">
        <v>124</v>
      </c>
      <c r="L305" s="43"/>
      <c r="M305" s="220" t="s">
        <v>19</v>
      </c>
      <c r="N305" s="221" t="s">
        <v>43</v>
      </c>
      <c r="O305" s="83"/>
      <c r="P305" s="222">
        <f>O305*H305</f>
        <v>0</v>
      </c>
      <c r="Q305" s="222">
        <v>0.00044999999999999999</v>
      </c>
      <c r="R305" s="222">
        <f>Q305*H305</f>
        <v>0.00044999999999999999</v>
      </c>
      <c r="S305" s="222">
        <v>0</v>
      </c>
      <c r="T305" s="223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4" t="s">
        <v>208</v>
      </c>
      <c r="AT305" s="224" t="s">
        <v>120</v>
      </c>
      <c r="AU305" s="224" t="s">
        <v>82</v>
      </c>
      <c r="AY305" s="16" t="s">
        <v>118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6" t="s">
        <v>80</v>
      </c>
      <c r="BK305" s="225">
        <f>ROUND(I305*H305,2)</f>
        <v>0</v>
      </c>
      <c r="BL305" s="16" t="s">
        <v>208</v>
      </c>
      <c r="BM305" s="224" t="s">
        <v>436</v>
      </c>
    </row>
    <row r="306" s="2" customFormat="1">
      <c r="A306" s="37"/>
      <c r="B306" s="38"/>
      <c r="C306" s="39"/>
      <c r="D306" s="226" t="s">
        <v>127</v>
      </c>
      <c r="E306" s="39"/>
      <c r="F306" s="227" t="s">
        <v>437</v>
      </c>
      <c r="G306" s="39"/>
      <c r="H306" s="39"/>
      <c r="I306" s="131"/>
      <c r="J306" s="39"/>
      <c r="K306" s="39"/>
      <c r="L306" s="43"/>
      <c r="M306" s="228"/>
      <c r="N306" s="229"/>
      <c r="O306" s="83"/>
      <c r="P306" s="83"/>
      <c r="Q306" s="83"/>
      <c r="R306" s="83"/>
      <c r="S306" s="83"/>
      <c r="T306" s="84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127</v>
      </c>
      <c r="AU306" s="16" t="s">
        <v>82</v>
      </c>
    </row>
    <row r="307" s="2" customFormat="1">
      <c r="A307" s="37"/>
      <c r="B307" s="38"/>
      <c r="C307" s="39"/>
      <c r="D307" s="226" t="s">
        <v>129</v>
      </c>
      <c r="E307" s="39"/>
      <c r="F307" s="227" t="s">
        <v>282</v>
      </c>
      <c r="G307" s="39"/>
      <c r="H307" s="39"/>
      <c r="I307" s="131"/>
      <c r="J307" s="39"/>
      <c r="K307" s="39"/>
      <c r="L307" s="43"/>
      <c r="M307" s="228"/>
      <c r="N307" s="229"/>
      <c r="O307" s="83"/>
      <c r="P307" s="83"/>
      <c r="Q307" s="83"/>
      <c r="R307" s="83"/>
      <c r="S307" s="83"/>
      <c r="T307" s="84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129</v>
      </c>
      <c r="AU307" s="16" t="s">
        <v>82</v>
      </c>
    </row>
    <row r="308" s="13" customFormat="1">
      <c r="A308" s="13"/>
      <c r="B308" s="230"/>
      <c r="C308" s="231"/>
      <c r="D308" s="226" t="s">
        <v>131</v>
      </c>
      <c r="E308" s="232" t="s">
        <v>19</v>
      </c>
      <c r="F308" s="233" t="s">
        <v>80</v>
      </c>
      <c r="G308" s="231"/>
      <c r="H308" s="234">
        <v>1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0" t="s">
        <v>131</v>
      </c>
      <c r="AU308" s="240" t="s">
        <v>82</v>
      </c>
      <c r="AV308" s="13" t="s">
        <v>82</v>
      </c>
      <c r="AW308" s="13" t="s">
        <v>34</v>
      </c>
      <c r="AX308" s="13" t="s">
        <v>80</v>
      </c>
      <c r="AY308" s="240" t="s">
        <v>118</v>
      </c>
    </row>
    <row r="309" s="2" customFormat="1" ht="16.5" customHeight="1">
      <c r="A309" s="37"/>
      <c r="B309" s="38"/>
      <c r="C309" s="213" t="s">
        <v>438</v>
      </c>
      <c r="D309" s="213" t="s">
        <v>120</v>
      </c>
      <c r="E309" s="214" t="s">
        <v>439</v>
      </c>
      <c r="F309" s="215" t="s">
        <v>440</v>
      </c>
      <c r="G309" s="216" t="s">
        <v>202</v>
      </c>
      <c r="H309" s="217">
        <v>2</v>
      </c>
      <c r="I309" s="218"/>
      <c r="J309" s="219">
        <f>ROUND(I309*H309,2)</f>
        <v>0</v>
      </c>
      <c r="K309" s="215" t="s">
        <v>124</v>
      </c>
      <c r="L309" s="43"/>
      <c r="M309" s="220" t="s">
        <v>19</v>
      </c>
      <c r="N309" s="221" t="s">
        <v>43</v>
      </c>
      <c r="O309" s="83"/>
      <c r="P309" s="222">
        <f>O309*H309</f>
        <v>0</v>
      </c>
      <c r="Q309" s="222">
        <v>0.00059000000000000003</v>
      </c>
      <c r="R309" s="222">
        <f>Q309*H309</f>
        <v>0.0011800000000000001</v>
      </c>
      <c r="S309" s="222">
        <v>0</v>
      </c>
      <c r="T309" s="223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4" t="s">
        <v>208</v>
      </c>
      <c r="AT309" s="224" t="s">
        <v>120</v>
      </c>
      <c r="AU309" s="224" t="s">
        <v>82</v>
      </c>
      <c r="AY309" s="16" t="s">
        <v>118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6" t="s">
        <v>80</v>
      </c>
      <c r="BK309" s="225">
        <f>ROUND(I309*H309,2)</f>
        <v>0</v>
      </c>
      <c r="BL309" s="16" t="s">
        <v>208</v>
      </c>
      <c r="BM309" s="224" t="s">
        <v>441</v>
      </c>
    </row>
    <row r="310" s="2" customFormat="1">
      <c r="A310" s="37"/>
      <c r="B310" s="38"/>
      <c r="C310" s="39"/>
      <c r="D310" s="226" t="s">
        <v>127</v>
      </c>
      <c r="E310" s="39"/>
      <c r="F310" s="227" t="s">
        <v>437</v>
      </c>
      <c r="G310" s="39"/>
      <c r="H310" s="39"/>
      <c r="I310" s="131"/>
      <c r="J310" s="39"/>
      <c r="K310" s="39"/>
      <c r="L310" s="43"/>
      <c r="M310" s="228"/>
      <c r="N310" s="229"/>
      <c r="O310" s="83"/>
      <c r="P310" s="83"/>
      <c r="Q310" s="83"/>
      <c r="R310" s="83"/>
      <c r="S310" s="83"/>
      <c r="T310" s="84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127</v>
      </c>
      <c r="AU310" s="16" t="s">
        <v>82</v>
      </c>
    </row>
    <row r="311" s="2" customFormat="1">
      <c r="A311" s="37"/>
      <c r="B311" s="38"/>
      <c r="C311" s="39"/>
      <c r="D311" s="226" t="s">
        <v>129</v>
      </c>
      <c r="E311" s="39"/>
      <c r="F311" s="227" t="s">
        <v>282</v>
      </c>
      <c r="G311" s="39"/>
      <c r="H311" s="39"/>
      <c r="I311" s="131"/>
      <c r="J311" s="39"/>
      <c r="K311" s="39"/>
      <c r="L311" s="43"/>
      <c r="M311" s="228"/>
      <c r="N311" s="229"/>
      <c r="O311" s="83"/>
      <c r="P311" s="83"/>
      <c r="Q311" s="83"/>
      <c r="R311" s="83"/>
      <c r="S311" s="83"/>
      <c r="T311" s="84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129</v>
      </c>
      <c r="AU311" s="16" t="s">
        <v>82</v>
      </c>
    </row>
    <row r="312" s="13" customFormat="1">
      <c r="A312" s="13"/>
      <c r="B312" s="230"/>
      <c r="C312" s="231"/>
      <c r="D312" s="226" t="s">
        <v>131</v>
      </c>
      <c r="E312" s="232" t="s">
        <v>19</v>
      </c>
      <c r="F312" s="233" t="s">
        <v>82</v>
      </c>
      <c r="G312" s="231"/>
      <c r="H312" s="234">
        <v>2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0" t="s">
        <v>131</v>
      </c>
      <c r="AU312" s="240" t="s">
        <v>82</v>
      </c>
      <c r="AV312" s="13" t="s">
        <v>82</v>
      </c>
      <c r="AW312" s="13" t="s">
        <v>34</v>
      </c>
      <c r="AX312" s="13" t="s">
        <v>80</v>
      </c>
      <c r="AY312" s="240" t="s">
        <v>118</v>
      </c>
    </row>
    <row r="313" s="2" customFormat="1" ht="16.5" customHeight="1">
      <c r="A313" s="37"/>
      <c r="B313" s="38"/>
      <c r="C313" s="213" t="s">
        <v>442</v>
      </c>
      <c r="D313" s="213" t="s">
        <v>120</v>
      </c>
      <c r="E313" s="214" t="s">
        <v>443</v>
      </c>
      <c r="F313" s="215" t="s">
        <v>444</v>
      </c>
      <c r="G313" s="216" t="s">
        <v>202</v>
      </c>
      <c r="H313" s="217">
        <v>1</v>
      </c>
      <c r="I313" s="218"/>
      <c r="J313" s="219">
        <f>ROUND(I313*H313,2)</f>
        <v>0</v>
      </c>
      <c r="K313" s="215" t="s">
        <v>317</v>
      </c>
      <c r="L313" s="43"/>
      <c r="M313" s="220" t="s">
        <v>19</v>
      </c>
      <c r="N313" s="221" t="s">
        <v>43</v>
      </c>
      <c r="O313" s="83"/>
      <c r="P313" s="222">
        <f>O313*H313</f>
        <v>0</v>
      </c>
      <c r="Q313" s="222">
        <v>0.00093000000000000005</v>
      </c>
      <c r="R313" s="222">
        <f>Q313*H313</f>
        <v>0.00093000000000000005</v>
      </c>
      <c r="S313" s="222">
        <v>0</v>
      </c>
      <c r="T313" s="223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4" t="s">
        <v>208</v>
      </c>
      <c r="AT313" s="224" t="s">
        <v>120</v>
      </c>
      <c r="AU313" s="224" t="s">
        <v>82</v>
      </c>
      <c r="AY313" s="16" t="s">
        <v>118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6" t="s">
        <v>80</v>
      </c>
      <c r="BK313" s="225">
        <f>ROUND(I313*H313,2)</f>
        <v>0</v>
      </c>
      <c r="BL313" s="16" t="s">
        <v>208</v>
      </c>
      <c r="BM313" s="224" t="s">
        <v>445</v>
      </c>
    </row>
    <row r="314" s="2" customFormat="1">
      <c r="A314" s="37"/>
      <c r="B314" s="38"/>
      <c r="C314" s="39"/>
      <c r="D314" s="226" t="s">
        <v>127</v>
      </c>
      <c r="E314" s="39"/>
      <c r="F314" s="227" t="s">
        <v>437</v>
      </c>
      <c r="G314" s="39"/>
      <c r="H314" s="39"/>
      <c r="I314" s="131"/>
      <c r="J314" s="39"/>
      <c r="K314" s="39"/>
      <c r="L314" s="43"/>
      <c r="M314" s="228"/>
      <c r="N314" s="229"/>
      <c r="O314" s="83"/>
      <c r="P314" s="83"/>
      <c r="Q314" s="83"/>
      <c r="R314" s="83"/>
      <c r="S314" s="83"/>
      <c r="T314" s="84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127</v>
      </c>
      <c r="AU314" s="16" t="s">
        <v>82</v>
      </c>
    </row>
    <row r="315" s="2" customFormat="1">
      <c r="A315" s="37"/>
      <c r="B315" s="38"/>
      <c r="C315" s="39"/>
      <c r="D315" s="226" t="s">
        <v>129</v>
      </c>
      <c r="E315" s="39"/>
      <c r="F315" s="227" t="s">
        <v>446</v>
      </c>
      <c r="G315" s="39"/>
      <c r="H315" s="39"/>
      <c r="I315" s="131"/>
      <c r="J315" s="39"/>
      <c r="K315" s="39"/>
      <c r="L315" s="43"/>
      <c r="M315" s="228"/>
      <c r="N315" s="229"/>
      <c r="O315" s="83"/>
      <c r="P315" s="83"/>
      <c r="Q315" s="83"/>
      <c r="R315" s="83"/>
      <c r="S315" s="83"/>
      <c r="T315" s="84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129</v>
      </c>
      <c r="AU315" s="16" t="s">
        <v>82</v>
      </c>
    </row>
    <row r="316" s="13" customFormat="1">
      <c r="A316" s="13"/>
      <c r="B316" s="230"/>
      <c r="C316" s="231"/>
      <c r="D316" s="226" t="s">
        <v>131</v>
      </c>
      <c r="E316" s="232" t="s">
        <v>19</v>
      </c>
      <c r="F316" s="233" t="s">
        <v>80</v>
      </c>
      <c r="G316" s="231"/>
      <c r="H316" s="234">
        <v>1</v>
      </c>
      <c r="I316" s="235"/>
      <c r="J316" s="231"/>
      <c r="K316" s="231"/>
      <c r="L316" s="236"/>
      <c r="M316" s="237"/>
      <c r="N316" s="238"/>
      <c r="O316" s="238"/>
      <c r="P316" s="238"/>
      <c r="Q316" s="238"/>
      <c r="R316" s="238"/>
      <c r="S316" s="238"/>
      <c r="T316" s="23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0" t="s">
        <v>131</v>
      </c>
      <c r="AU316" s="240" t="s">
        <v>82</v>
      </c>
      <c r="AV316" s="13" t="s">
        <v>82</v>
      </c>
      <c r="AW316" s="13" t="s">
        <v>34</v>
      </c>
      <c r="AX316" s="13" t="s">
        <v>80</v>
      </c>
      <c r="AY316" s="240" t="s">
        <v>118</v>
      </c>
    </row>
    <row r="317" s="2" customFormat="1" ht="16.5" customHeight="1">
      <c r="A317" s="37"/>
      <c r="B317" s="38"/>
      <c r="C317" s="213" t="s">
        <v>447</v>
      </c>
      <c r="D317" s="213" t="s">
        <v>120</v>
      </c>
      <c r="E317" s="214" t="s">
        <v>448</v>
      </c>
      <c r="F317" s="215" t="s">
        <v>449</v>
      </c>
      <c r="G317" s="216" t="s">
        <v>202</v>
      </c>
      <c r="H317" s="217">
        <v>1</v>
      </c>
      <c r="I317" s="218"/>
      <c r="J317" s="219">
        <f>ROUND(I317*H317,2)</f>
        <v>0</v>
      </c>
      <c r="K317" s="215" t="s">
        <v>317</v>
      </c>
      <c r="L317" s="43"/>
      <c r="M317" s="220" t="s">
        <v>19</v>
      </c>
      <c r="N317" s="221" t="s">
        <v>43</v>
      </c>
      <c r="O317" s="83"/>
      <c r="P317" s="222">
        <f>O317*H317</f>
        <v>0</v>
      </c>
      <c r="Q317" s="222">
        <v>0.0050000000000000001</v>
      </c>
      <c r="R317" s="222">
        <f>Q317*H317</f>
        <v>0.0050000000000000001</v>
      </c>
      <c r="S317" s="222">
        <v>0</v>
      </c>
      <c r="T317" s="223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4" t="s">
        <v>208</v>
      </c>
      <c r="AT317" s="224" t="s">
        <v>120</v>
      </c>
      <c r="AU317" s="224" t="s">
        <v>82</v>
      </c>
      <c r="AY317" s="16" t="s">
        <v>118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6" t="s">
        <v>80</v>
      </c>
      <c r="BK317" s="225">
        <f>ROUND(I317*H317,2)</f>
        <v>0</v>
      </c>
      <c r="BL317" s="16" t="s">
        <v>208</v>
      </c>
      <c r="BM317" s="224" t="s">
        <v>450</v>
      </c>
    </row>
    <row r="318" s="2" customFormat="1">
      <c r="A318" s="37"/>
      <c r="B318" s="38"/>
      <c r="C318" s="39"/>
      <c r="D318" s="226" t="s">
        <v>127</v>
      </c>
      <c r="E318" s="39"/>
      <c r="F318" s="227" t="s">
        <v>437</v>
      </c>
      <c r="G318" s="39"/>
      <c r="H318" s="39"/>
      <c r="I318" s="131"/>
      <c r="J318" s="39"/>
      <c r="K318" s="39"/>
      <c r="L318" s="43"/>
      <c r="M318" s="228"/>
      <c r="N318" s="229"/>
      <c r="O318" s="83"/>
      <c r="P318" s="83"/>
      <c r="Q318" s="83"/>
      <c r="R318" s="83"/>
      <c r="S318" s="83"/>
      <c r="T318" s="84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127</v>
      </c>
      <c r="AU318" s="16" t="s">
        <v>82</v>
      </c>
    </row>
    <row r="319" s="2" customFormat="1">
      <c r="A319" s="37"/>
      <c r="B319" s="38"/>
      <c r="C319" s="39"/>
      <c r="D319" s="226" t="s">
        <v>129</v>
      </c>
      <c r="E319" s="39"/>
      <c r="F319" s="227" t="s">
        <v>451</v>
      </c>
      <c r="G319" s="39"/>
      <c r="H319" s="39"/>
      <c r="I319" s="131"/>
      <c r="J319" s="39"/>
      <c r="K319" s="39"/>
      <c r="L319" s="43"/>
      <c r="M319" s="228"/>
      <c r="N319" s="229"/>
      <c r="O319" s="83"/>
      <c r="P319" s="83"/>
      <c r="Q319" s="83"/>
      <c r="R319" s="83"/>
      <c r="S319" s="83"/>
      <c r="T319" s="84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129</v>
      </c>
      <c r="AU319" s="16" t="s">
        <v>82</v>
      </c>
    </row>
    <row r="320" s="13" customFormat="1">
      <c r="A320" s="13"/>
      <c r="B320" s="230"/>
      <c r="C320" s="231"/>
      <c r="D320" s="226" t="s">
        <v>131</v>
      </c>
      <c r="E320" s="232" t="s">
        <v>19</v>
      </c>
      <c r="F320" s="233" t="s">
        <v>80</v>
      </c>
      <c r="G320" s="231"/>
      <c r="H320" s="234">
        <v>1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0" t="s">
        <v>131</v>
      </c>
      <c r="AU320" s="240" t="s">
        <v>82</v>
      </c>
      <c r="AV320" s="13" t="s">
        <v>82</v>
      </c>
      <c r="AW320" s="13" t="s">
        <v>34</v>
      </c>
      <c r="AX320" s="13" t="s">
        <v>80</v>
      </c>
      <c r="AY320" s="240" t="s">
        <v>118</v>
      </c>
    </row>
    <row r="321" s="2" customFormat="1" ht="16.5" customHeight="1">
      <c r="A321" s="37"/>
      <c r="B321" s="38"/>
      <c r="C321" s="213" t="s">
        <v>452</v>
      </c>
      <c r="D321" s="213" t="s">
        <v>120</v>
      </c>
      <c r="E321" s="214" t="s">
        <v>453</v>
      </c>
      <c r="F321" s="215" t="s">
        <v>454</v>
      </c>
      <c r="G321" s="216" t="s">
        <v>202</v>
      </c>
      <c r="H321" s="217">
        <v>1</v>
      </c>
      <c r="I321" s="218"/>
      <c r="J321" s="219">
        <f>ROUND(I321*H321,2)</f>
        <v>0</v>
      </c>
      <c r="K321" s="215" t="s">
        <v>317</v>
      </c>
      <c r="L321" s="43"/>
      <c r="M321" s="220" t="s">
        <v>19</v>
      </c>
      <c r="N321" s="221" t="s">
        <v>43</v>
      </c>
      <c r="O321" s="83"/>
      <c r="P321" s="222">
        <f>O321*H321</f>
        <v>0</v>
      </c>
      <c r="Q321" s="222">
        <v>0.0050000000000000001</v>
      </c>
      <c r="R321" s="222">
        <f>Q321*H321</f>
        <v>0.0050000000000000001</v>
      </c>
      <c r="S321" s="222">
        <v>0.012999999999999999</v>
      </c>
      <c r="T321" s="223">
        <f>S321*H321</f>
        <v>0.012999999999999999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4" t="s">
        <v>208</v>
      </c>
      <c r="AT321" s="224" t="s">
        <v>120</v>
      </c>
      <c r="AU321" s="224" t="s">
        <v>82</v>
      </c>
      <c r="AY321" s="16" t="s">
        <v>118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6" t="s">
        <v>80</v>
      </c>
      <c r="BK321" s="225">
        <f>ROUND(I321*H321,2)</f>
        <v>0</v>
      </c>
      <c r="BL321" s="16" t="s">
        <v>208</v>
      </c>
      <c r="BM321" s="224" t="s">
        <v>455</v>
      </c>
    </row>
    <row r="322" s="2" customFormat="1">
      <c r="A322" s="37"/>
      <c r="B322" s="38"/>
      <c r="C322" s="39"/>
      <c r="D322" s="226" t="s">
        <v>127</v>
      </c>
      <c r="E322" s="39"/>
      <c r="F322" s="227" t="s">
        <v>437</v>
      </c>
      <c r="G322" s="39"/>
      <c r="H322" s="39"/>
      <c r="I322" s="131"/>
      <c r="J322" s="39"/>
      <c r="K322" s="39"/>
      <c r="L322" s="43"/>
      <c r="M322" s="228"/>
      <c r="N322" s="229"/>
      <c r="O322" s="83"/>
      <c r="P322" s="83"/>
      <c r="Q322" s="83"/>
      <c r="R322" s="83"/>
      <c r="S322" s="83"/>
      <c r="T322" s="84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127</v>
      </c>
      <c r="AU322" s="16" t="s">
        <v>82</v>
      </c>
    </row>
    <row r="323" s="2" customFormat="1">
      <c r="A323" s="37"/>
      <c r="B323" s="38"/>
      <c r="C323" s="39"/>
      <c r="D323" s="226" t="s">
        <v>129</v>
      </c>
      <c r="E323" s="39"/>
      <c r="F323" s="227" t="s">
        <v>204</v>
      </c>
      <c r="G323" s="39"/>
      <c r="H323" s="39"/>
      <c r="I323" s="131"/>
      <c r="J323" s="39"/>
      <c r="K323" s="39"/>
      <c r="L323" s="43"/>
      <c r="M323" s="228"/>
      <c r="N323" s="229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129</v>
      </c>
      <c r="AU323" s="16" t="s">
        <v>82</v>
      </c>
    </row>
    <row r="324" s="13" customFormat="1">
      <c r="A324" s="13"/>
      <c r="B324" s="230"/>
      <c r="C324" s="231"/>
      <c r="D324" s="226" t="s">
        <v>131</v>
      </c>
      <c r="E324" s="232" t="s">
        <v>19</v>
      </c>
      <c r="F324" s="233" t="s">
        <v>80</v>
      </c>
      <c r="G324" s="231"/>
      <c r="H324" s="234">
        <v>1</v>
      </c>
      <c r="I324" s="235"/>
      <c r="J324" s="231"/>
      <c r="K324" s="231"/>
      <c r="L324" s="236"/>
      <c r="M324" s="237"/>
      <c r="N324" s="238"/>
      <c r="O324" s="238"/>
      <c r="P324" s="238"/>
      <c r="Q324" s="238"/>
      <c r="R324" s="238"/>
      <c r="S324" s="238"/>
      <c r="T324" s="23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0" t="s">
        <v>131</v>
      </c>
      <c r="AU324" s="240" t="s">
        <v>82</v>
      </c>
      <c r="AV324" s="13" t="s">
        <v>82</v>
      </c>
      <c r="AW324" s="13" t="s">
        <v>34</v>
      </c>
      <c r="AX324" s="13" t="s">
        <v>80</v>
      </c>
      <c r="AY324" s="240" t="s">
        <v>118</v>
      </c>
    </row>
    <row r="325" s="2" customFormat="1" ht="16.5" customHeight="1">
      <c r="A325" s="37"/>
      <c r="B325" s="38"/>
      <c r="C325" s="213" t="s">
        <v>456</v>
      </c>
      <c r="D325" s="213" t="s">
        <v>120</v>
      </c>
      <c r="E325" s="214" t="s">
        <v>457</v>
      </c>
      <c r="F325" s="215" t="s">
        <v>458</v>
      </c>
      <c r="G325" s="216" t="s">
        <v>361</v>
      </c>
      <c r="H325" s="217">
        <v>1</v>
      </c>
      <c r="I325" s="218"/>
      <c r="J325" s="219">
        <f>ROUND(I325*H325,2)</f>
        <v>0</v>
      </c>
      <c r="K325" s="215" t="s">
        <v>317</v>
      </c>
      <c r="L325" s="43"/>
      <c r="M325" s="220" t="s">
        <v>19</v>
      </c>
      <c r="N325" s="221" t="s">
        <v>43</v>
      </c>
      <c r="O325" s="83"/>
      <c r="P325" s="222">
        <f>O325*H325</f>
        <v>0</v>
      </c>
      <c r="Q325" s="222">
        <v>0.0050000000000000001</v>
      </c>
      <c r="R325" s="222">
        <f>Q325*H325</f>
        <v>0.0050000000000000001</v>
      </c>
      <c r="S325" s="222">
        <v>0.044769999999999997</v>
      </c>
      <c r="T325" s="223">
        <f>S325*H325</f>
        <v>0.044769999999999997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4" t="s">
        <v>208</v>
      </c>
      <c r="AT325" s="224" t="s">
        <v>120</v>
      </c>
      <c r="AU325" s="224" t="s">
        <v>82</v>
      </c>
      <c r="AY325" s="16" t="s">
        <v>118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6" t="s">
        <v>80</v>
      </c>
      <c r="BK325" s="225">
        <f>ROUND(I325*H325,2)</f>
        <v>0</v>
      </c>
      <c r="BL325" s="16" t="s">
        <v>208</v>
      </c>
      <c r="BM325" s="224" t="s">
        <v>459</v>
      </c>
    </row>
    <row r="326" s="2" customFormat="1">
      <c r="A326" s="37"/>
      <c r="B326" s="38"/>
      <c r="C326" s="39"/>
      <c r="D326" s="226" t="s">
        <v>127</v>
      </c>
      <c r="E326" s="39"/>
      <c r="F326" s="227" t="s">
        <v>437</v>
      </c>
      <c r="G326" s="39"/>
      <c r="H326" s="39"/>
      <c r="I326" s="131"/>
      <c r="J326" s="39"/>
      <c r="K326" s="39"/>
      <c r="L326" s="43"/>
      <c r="M326" s="228"/>
      <c r="N326" s="229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127</v>
      </c>
      <c r="AU326" s="16" t="s">
        <v>82</v>
      </c>
    </row>
    <row r="327" s="2" customFormat="1">
      <c r="A327" s="37"/>
      <c r="B327" s="38"/>
      <c r="C327" s="39"/>
      <c r="D327" s="226" t="s">
        <v>129</v>
      </c>
      <c r="E327" s="39"/>
      <c r="F327" s="227" t="s">
        <v>204</v>
      </c>
      <c r="G327" s="39"/>
      <c r="H327" s="39"/>
      <c r="I327" s="131"/>
      <c r="J327" s="39"/>
      <c r="K327" s="39"/>
      <c r="L327" s="43"/>
      <c r="M327" s="228"/>
      <c r="N327" s="229"/>
      <c r="O327" s="83"/>
      <c r="P327" s="83"/>
      <c r="Q327" s="83"/>
      <c r="R327" s="83"/>
      <c r="S327" s="83"/>
      <c r="T327" s="84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129</v>
      </c>
      <c r="AU327" s="16" t="s">
        <v>82</v>
      </c>
    </row>
    <row r="328" s="13" customFormat="1">
      <c r="A328" s="13"/>
      <c r="B328" s="230"/>
      <c r="C328" s="231"/>
      <c r="D328" s="226" t="s">
        <v>131</v>
      </c>
      <c r="E328" s="232" t="s">
        <v>19</v>
      </c>
      <c r="F328" s="233" t="s">
        <v>80</v>
      </c>
      <c r="G328" s="231"/>
      <c r="H328" s="234">
        <v>1</v>
      </c>
      <c r="I328" s="235"/>
      <c r="J328" s="231"/>
      <c r="K328" s="231"/>
      <c r="L328" s="236"/>
      <c r="M328" s="237"/>
      <c r="N328" s="238"/>
      <c r="O328" s="238"/>
      <c r="P328" s="238"/>
      <c r="Q328" s="238"/>
      <c r="R328" s="238"/>
      <c r="S328" s="238"/>
      <c r="T328" s="23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0" t="s">
        <v>131</v>
      </c>
      <c r="AU328" s="240" t="s">
        <v>82</v>
      </c>
      <c r="AV328" s="13" t="s">
        <v>82</v>
      </c>
      <c r="AW328" s="13" t="s">
        <v>34</v>
      </c>
      <c r="AX328" s="13" t="s">
        <v>80</v>
      </c>
      <c r="AY328" s="240" t="s">
        <v>118</v>
      </c>
    </row>
    <row r="329" s="2" customFormat="1" ht="16.5" customHeight="1">
      <c r="A329" s="37"/>
      <c r="B329" s="38"/>
      <c r="C329" s="213" t="s">
        <v>460</v>
      </c>
      <c r="D329" s="213" t="s">
        <v>120</v>
      </c>
      <c r="E329" s="214" t="s">
        <v>461</v>
      </c>
      <c r="F329" s="215" t="s">
        <v>462</v>
      </c>
      <c r="G329" s="216" t="s">
        <v>202</v>
      </c>
      <c r="H329" s="217">
        <v>1</v>
      </c>
      <c r="I329" s="218"/>
      <c r="J329" s="219">
        <f>ROUND(I329*H329,2)</f>
        <v>0</v>
      </c>
      <c r="K329" s="215" t="s">
        <v>124</v>
      </c>
      <c r="L329" s="43"/>
      <c r="M329" s="220" t="s">
        <v>19</v>
      </c>
      <c r="N329" s="221" t="s">
        <v>43</v>
      </c>
      <c r="O329" s="83"/>
      <c r="P329" s="222">
        <f>O329*H329</f>
        <v>0</v>
      </c>
      <c r="Q329" s="222">
        <v>0.0051000000000000004</v>
      </c>
      <c r="R329" s="222">
        <f>Q329*H329</f>
        <v>0.0051000000000000004</v>
      </c>
      <c r="S329" s="222">
        <v>0.025999999999999999</v>
      </c>
      <c r="T329" s="223">
        <f>S329*H329</f>
        <v>0.025999999999999999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4" t="s">
        <v>208</v>
      </c>
      <c r="AT329" s="224" t="s">
        <v>120</v>
      </c>
      <c r="AU329" s="224" t="s">
        <v>82</v>
      </c>
      <c r="AY329" s="16" t="s">
        <v>118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6" t="s">
        <v>80</v>
      </c>
      <c r="BK329" s="225">
        <f>ROUND(I329*H329,2)</f>
        <v>0</v>
      </c>
      <c r="BL329" s="16" t="s">
        <v>208</v>
      </c>
      <c r="BM329" s="224" t="s">
        <v>463</v>
      </c>
    </row>
    <row r="330" s="2" customFormat="1">
      <c r="A330" s="37"/>
      <c r="B330" s="38"/>
      <c r="C330" s="39"/>
      <c r="D330" s="226" t="s">
        <v>129</v>
      </c>
      <c r="E330" s="39"/>
      <c r="F330" s="227" t="s">
        <v>204</v>
      </c>
      <c r="G330" s="39"/>
      <c r="H330" s="39"/>
      <c r="I330" s="131"/>
      <c r="J330" s="39"/>
      <c r="K330" s="39"/>
      <c r="L330" s="43"/>
      <c r="M330" s="228"/>
      <c r="N330" s="229"/>
      <c r="O330" s="83"/>
      <c r="P330" s="83"/>
      <c r="Q330" s="83"/>
      <c r="R330" s="83"/>
      <c r="S330" s="83"/>
      <c r="T330" s="84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129</v>
      </c>
      <c r="AU330" s="16" t="s">
        <v>82</v>
      </c>
    </row>
    <row r="331" s="13" customFormat="1">
      <c r="A331" s="13"/>
      <c r="B331" s="230"/>
      <c r="C331" s="231"/>
      <c r="D331" s="226" t="s">
        <v>131</v>
      </c>
      <c r="E331" s="232" t="s">
        <v>19</v>
      </c>
      <c r="F331" s="233" t="s">
        <v>80</v>
      </c>
      <c r="G331" s="231"/>
      <c r="H331" s="234">
        <v>1</v>
      </c>
      <c r="I331" s="235"/>
      <c r="J331" s="231"/>
      <c r="K331" s="231"/>
      <c r="L331" s="236"/>
      <c r="M331" s="237"/>
      <c r="N331" s="238"/>
      <c r="O331" s="238"/>
      <c r="P331" s="238"/>
      <c r="Q331" s="238"/>
      <c r="R331" s="238"/>
      <c r="S331" s="238"/>
      <c r="T331" s="23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0" t="s">
        <v>131</v>
      </c>
      <c r="AU331" s="240" t="s">
        <v>82</v>
      </c>
      <c r="AV331" s="13" t="s">
        <v>82</v>
      </c>
      <c r="AW331" s="13" t="s">
        <v>34</v>
      </c>
      <c r="AX331" s="13" t="s">
        <v>80</v>
      </c>
      <c r="AY331" s="240" t="s">
        <v>118</v>
      </c>
    </row>
    <row r="332" s="2" customFormat="1" ht="21.75" customHeight="1">
      <c r="A332" s="37"/>
      <c r="B332" s="38"/>
      <c r="C332" s="213" t="s">
        <v>464</v>
      </c>
      <c r="D332" s="213" t="s">
        <v>120</v>
      </c>
      <c r="E332" s="214" t="s">
        <v>465</v>
      </c>
      <c r="F332" s="215" t="s">
        <v>466</v>
      </c>
      <c r="G332" s="216" t="s">
        <v>202</v>
      </c>
      <c r="H332" s="217">
        <v>1</v>
      </c>
      <c r="I332" s="218"/>
      <c r="J332" s="219">
        <f>ROUND(I332*H332,2)</f>
        <v>0</v>
      </c>
      <c r="K332" s="215" t="s">
        <v>124</v>
      </c>
      <c r="L332" s="43"/>
      <c r="M332" s="220" t="s">
        <v>19</v>
      </c>
      <c r="N332" s="221" t="s">
        <v>43</v>
      </c>
      <c r="O332" s="83"/>
      <c r="P332" s="222">
        <f>O332*H332</f>
        <v>0</v>
      </c>
      <c r="Q332" s="222">
        <v>0.00017000000000000001</v>
      </c>
      <c r="R332" s="222">
        <f>Q332*H332</f>
        <v>0.00017000000000000001</v>
      </c>
      <c r="S332" s="222">
        <v>0</v>
      </c>
      <c r="T332" s="223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4" t="s">
        <v>208</v>
      </c>
      <c r="AT332" s="224" t="s">
        <v>120</v>
      </c>
      <c r="AU332" s="224" t="s">
        <v>82</v>
      </c>
      <c r="AY332" s="16" t="s">
        <v>118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6" t="s">
        <v>80</v>
      </c>
      <c r="BK332" s="225">
        <f>ROUND(I332*H332,2)</f>
        <v>0</v>
      </c>
      <c r="BL332" s="16" t="s">
        <v>208</v>
      </c>
      <c r="BM332" s="224" t="s">
        <v>467</v>
      </c>
    </row>
    <row r="333" s="2" customFormat="1">
      <c r="A333" s="37"/>
      <c r="B333" s="38"/>
      <c r="C333" s="39"/>
      <c r="D333" s="226" t="s">
        <v>129</v>
      </c>
      <c r="E333" s="39"/>
      <c r="F333" s="227" t="s">
        <v>468</v>
      </c>
      <c r="G333" s="39"/>
      <c r="H333" s="39"/>
      <c r="I333" s="131"/>
      <c r="J333" s="39"/>
      <c r="K333" s="39"/>
      <c r="L333" s="43"/>
      <c r="M333" s="228"/>
      <c r="N333" s="229"/>
      <c r="O333" s="83"/>
      <c r="P333" s="83"/>
      <c r="Q333" s="83"/>
      <c r="R333" s="83"/>
      <c r="S333" s="83"/>
      <c r="T333" s="84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129</v>
      </c>
      <c r="AU333" s="16" t="s">
        <v>82</v>
      </c>
    </row>
    <row r="334" s="13" customFormat="1">
      <c r="A334" s="13"/>
      <c r="B334" s="230"/>
      <c r="C334" s="231"/>
      <c r="D334" s="226" t="s">
        <v>131</v>
      </c>
      <c r="E334" s="232" t="s">
        <v>19</v>
      </c>
      <c r="F334" s="233" t="s">
        <v>80</v>
      </c>
      <c r="G334" s="231"/>
      <c r="H334" s="234">
        <v>1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0" t="s">
        <v>131</v>
      </c>
      <c r="AU334" s="240" t="s">
        <v>82</v>
      </c>
      <c r="AV334" s="13" t="s">
        <v>82</v>
      </c>
      <c r="AW334" s="13" t="s">
        <v>34</v>
      </c>
      <c r="AX334" s="13" t="s">
        <v>80</v>
      </c>
      <c r="AY334" s="240" t="s">
        <v>118</v>
      </c>
    </row>
    <row r="335" s="2" customFormat="1" ht="16.5" customHeight="1">
      <c r="A335" s="37"/>
      <c r="B335" s="38"/>
      <c r="C335" s="213" t="s">
        <v>469</v>
      </c>
      <c r="D335" s="213" t="s">
        <v>120</v>
      </c>
      <c r="E335" s="214" t="s">
        <v>470</v>
      </c>
      <c r="F335" s="215" t="s">
        <v>471</v>
      </c>
      <c r="G335" s="216" t="s">
        <v>202</v>
      </c>
      <c r="H335" s="217">
        <v>1</v>
      </c>
      <c r="I335" s="218"/>
      <c r="J335" s="219">
        <f>ROUND(I335*H335,2)</f>
        <v>0</v>
      </c>
      <c r="K335" s="215" t="s">
        <v>317</v>
      </c>
      <c r="L335" s="43"/>
      <c r="M335" s="220" t="s">
        <v>19</v>
      </c>
      <c r="N335" s="221" t="s">
        <v>43</v>
      </c>
      <c r="O335" s="83"/>
      <c r="P335" s="222">
        <f>O335*H335</f>
        <v>0</v>
      </c>
      <c r="Q335" s="222">
        <v>2.0000000000000002E-05</v>
      </c>
      <c r="R335" s="222">
        <f>Q335*H335</f>
        <v>2.0000000000000002E-05</v>
      </c>
      <c r="S335" s="222">
        <v>0</v>
      </c>
      <c r="T335" s="223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24" t="s">
        <v>208</v>
      </c>
      <c r="AT335" s="224" t="s">
        <v>120</v>
      </c>
      <c r="AU335" s="224" t="s">
        <v>82</v>
      </c>
      <c r="AY335" s="16" t="s">
        <v>118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6" t="s">
        <v>80</v>
      </c>
      <c r="BK335" s="225">
        <f>ROUND(I335*H335,2)</f>
        <v>0</v>
      </c>
      <c r="BL335" s="16" t="s">
        <v>208</v>
      </c>
      <c r="BM335" s="224" t="s">
        <v>472</v>
      </c>
    </row>
    <row r="336" s="2" customFormat="1">
      <c r="A336" s="37"/>
      <c r="B336" s="38"/>
      <c r="C336" s="39"/>
      <c r="D336" s="226" t="s">
        <v>127</v>
      </c>
      <c r="E336" s="39"/>
      <c r="F336" s="227" t="s">
        <v>473</v>
      </c>
      <c r="G336" s="39"/>
      <c r="H336" s="39"/>
      <c r="I336" s="131"/>
      <c r="J336" s="39"/>
      <c r="K336" s="39"/>
      <c r="L336" s="43"/>
      <c r="M336" s="228"/>
      <c r="N336" s="229"/>
      <c r="O336" s="83"/>
      <c r="P336" s="83"/>
      <c r="Q336" s="83"/>
      <c r="R336" s="83"/>
      <c r="S336" s="83"/>
      <c r="T336" s="84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127</v>
      </c>
      <c r="AU336" s="16" t="s">
        <v>82</v>
      </c>
    </row>
    <row r="337" s="2" customFormat="1">
      <c r="A337" s="37"/>
      <c r="B337" s="38"/>
      <c r="C337" s="39"/>
      <c r="D337" s="226" t="s">
        <v>129</v>
      </c>
      <c r="E337" s="39"/>
      <c r="F337" s="227" t="s">
        <v>309</v>
      </c>
      <c r="G337" s="39"/>
      <c r="H337" s="39"/>
      <c r="I337" s="131"/>
      <c r="J337" s="39"/>
      <c r="K337" s="39"/>
      <c r="L337" s="43"/>
      <c r="M337" s="228"/>
      <c r="N337" s="229"/>
      <c r="O337" s="83"/>
      <c r="P337" s="83"/>
      <c r="Q337" s="83"/>
      <c r="R337" s="83"/>
      <c r="S337" s="83"/>
      <c r="T337" s="84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129</v>
      </c>
      <c r="AU337" s="16" t="s">
        <v>82</v>
      </c>
    </row>
    <row r="338" s="13" customFormat="1">
      <c r="A338" s="13"/>
      <c r="B338" s="230"/>
      <c r="C338" s="231"/>
      <c r="D338" s="226" t="s">
        <v>131</v>
      </c>
      <c r="E338" s="232" t="s">
        <v>19</v>
      </c>
      <c r="F338" s="233" t="s">
        <v>80</v>
      </c>
      <c r="G338" s="231"/>
      <c r="H338" s="234">
        <v>1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0" t="s">
        <v>131</v>
      </c>
      <c r="AU338" s="240" t="s">
        <v>82</v>
      </c>
      <c r="AV338" s="13" t="s">
        <v>82</v>
      </c>
      <c r="AW338" s="13" t="s">
        <v>34</v>
      </c>
      <c r="AX338" s="13" t="s">
        <v>80</v>
      </c>
      <c r="AY338" s="240" t="s">
        <v>118</v>
      </c>
    </row>
    <row r="339" s="2" customFormat="1" ht="16.5" customHeight="1">
      <c r="A339" s="37"/>
      <c r="B339" s="38"/>
      <c r="C339" s="241" t="s">
        <v>474</v>
      </c>
      <c r="D339" s="241" t="s">
        <v>193</v>
      </c>
      <c r="E339" s="242" t="s">
        <v>475</v>
      </c>
      <c r="F339" s="243" t="s">
        <v>476</v>
      </c>
      <c r="G339" s="244" t="s">
        <v>202</v>
      </c>
      <c r="H339" s="245">
        <v>1</v>
      </c>
      <c r="I339" s="246"/>
      <c r="J339" s="247">
        <f>ROUND(I339*H339,2)</f>
        <v>0</v>
      </c>
      <c r="K339" s="243" t="s">
        <v>317</v>
      </c>
      <c r="L339" s="248"/>
      <c r="M339" s="249" t="s">
        <v>19</v>
      </c>
      <c r="N339" s="250" t="s">
        <v>43</v>
      </c>
      <c r="O339" s="83"/>
      <c r="P339" s="222">
        <f>O339*H339</f>
        <v>0</v>
      </c>
      <c r="Q339" s="222">
        <v>0</v>
      </c>
      <c r="R339" s="222">
        <f>Q339*H339</f>
        <v>0</v>
      </c>
      <c r="S339" s="222">
        <v>0</v>
      </c>
      <c r="T339" s="223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24" t="s">
        <v>297</v>
      </c>
      <c r="AT339" s="224" t="s">
        <v>193</v>
      </c>
      <c r="AU339" s="224" t="s">
        <v>82</v>
      </c>
      <c r="AY339" s="16" t="s">
        <v>118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6" t="s">
        <v>80</v>
      </c>
      <c r="BK339" s="225">
        <f>ROUND(I339*H339,2)</f>
        <v>0</v>
      </c>
      <c r="BL339" s="16" t="s">
        <v>208</v>
      </c>
      <c r="BM339" s="224" t="s">
        <v>477</v>
      </c>
    </row>
    <row r="340" s="2" customFormat="1">
      <c r="A340" s="37"/>
      <c r="B340" s="38"/>
      <c r="C340" s="39"/>
      <c r="D340" s="226" t="s">
        <v>129</v>
      </c>
      <c r="E340" s="39"/>
      <c r="F340" s="227" t="s">
        <v>309</v>
      </c>
      <c r="G340" s="39"/>
      <c r="H340" s="39"/>
      <c r="I340" s="131"/>
      <c r="J340" s="39"/>
      <c r="K340" s="39"/>
      <c r="L340" s="43"/>
      <c r="M340" s="228"/>
      <c r="N340" s="229"/>
      <c r="O340" s="83"/>
      <c r="P340" s="83"/>
      <c r="Q340" s="83"/>
      <c r="R340" s="83"/>
      <c r="S340" s="83"/>
      <c r="T340" s="84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129</v>
      </c>
      <c r="AU340" s="16" t="s">
        <v>82</v>
      </c>
    </row>
    <row r="341" s="13" customFormat="1">
      <c r="A341" s="13"/>
      <c r="B341" s="230"/>
      <c r="C341" s="231"/>
      <c r="D341" s="226" t="s">
        <v>131</v>
      </c>
      <c r="E341" s="232" t="s">
        <v>19</v>
      </c>
      <c r="F341" s="233" t="s">
        <v>80</v>
      </c>
      <c r="G341" s="231"/>
      <c r="H341" s="234">
        <v>1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131</v>
      </c>
      <c r="AU341" s="240" t="s">
        <v>82</v>
      </c>
      <c r="AV341" s="13" t="s">
        <v>82</v>
      </c>
      <c r="AW341" s="13" t="s">
        <v>34</v>
      </c>
      <c r="AX341" s="13" t="s">
        <v>80</v>
      </c>
      <c r="AY341" s="240" t="s">
        <v>118</v>
      </c>
    </row>
    <row r="342" s="2" customFormat="1" ht="21.75" customHeight="1">
      <c r="A342" s="37"/>
      <c r="B342" s="38"/>
      <c r="C342" s="213" t="s">
        <v>478</v>
      </c>
      <c r="D342" s="213" t="s">
        <v>120</v>
      </c>
      <c r="E342" s="214" t="s">
        <v>479</v>
      </c>
      <c r="F342" s="215" t="s">
        <v>480</v>
      </c>
      <c r="G342" s="216" t="s">
        <v>161</v>
      </c>
      <c r="H342" s="217">
        <v>0.749</v>
      </c>
      <c r="I342" s="218"/>
      <c r="J342" s="219">
        <f>ROUND(I342*H342,2)</f>
        <v>0</v>
      </c>
      <c r="K342" s="215" t="s">
        <v>124</v>
      </c>
      <c r="L342" s="43"/>
      <c r="M342" s="220" t="s">
        <v>19</v>
      </c>
      <c r="N342" s="221" t="s">
        <v>43</v>
      </c>
      <c r="O342" s="83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4" t="s">
        <v>208</v>
      </c>
      <c r="AT342" s="224" t="s">
        <v>120</v>
      </c>
      <c r="AU342" s="224" t="s">
        <v>82</v>
      </c>
      <c r="AY342" s="16" t="s">
        <v>118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6" t="s">
        <v>80</v>
      </c>
      <c r="BK342" s="225">
        <f>ROUND(I342*H342,2)</f>
        <v>0</v>
      </c>
      <c r="BL342" s="16" t="s">
        <v>208</v>
      </c>
      <c r="BM342" s="224" t="s">
        <v>481</v>
      </c>
    </row>
    <row r="343" s="13" customFormat="1">
      <c r="A343" s="13"/>
      <c r="B343" s="230"/>
      <c r="C343" s="231"/>
      <c r="D343" s="226" t="s">
        <v>131</v>
      </c>
      <c r="E343" s="232" t="s">
        <v>19</v>
      </c>
      <c r="F343" s="233" t="s">
        <v>482</v>
      </c>
      <c r="G343" s="231"/>
      <c r="H343" s="234">
        <v>0.749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0" t="s">
        <v>131</v>
      </c>
      <c r="AU343" s="240" t="s">
        <v>82</v>
      </c>
      <c r="AV343" s="13" t="s">
        <v>82</v>
      </c>
      <c r="AW343" s="13" t="s">
        <v>34</v>
      </c>
      <c r="AX343" s="13" t="s">
        <v>80</v>
      </c>
      <c r="AY343" s="240" t="s">
        <v>118</v>
      </c>
    </row>
    <row r="344" s="12" customFormat="1" ht="22.8" customHeight="1">
      <c r="A344" s="12"/>
      <c r="B344" s="197"/>
      <c r="C344" s="198"/>
      <c r="D344" s="199" t="s">
        <v>71</v>
      </c>
      <c r="E344" s="211" t="s">
        <v>483</v>
      </c>
      <c r="F344" s="211" t="s">
        <v>484</v>
      </c>
      <c r="G344" s="198"/>
      <c r="H344" s="198"/>
      <c r="I344" s="201"/>
      <c r="J344" s="212">
        <f>BK344</f>
        <v>0</v>
      </c>
      <c r="K344" s="198"/>
      <c r="L344" s="203"/>
      <c r="M344" s="204"/>
      <c r="N344" s="205"/>
      <c r="O344" s="205"/>
      <c r="P344" s="206">
        <f>SUM(P345:P350)</f>
        <v>0</v>
      </c>
      <c r="Q344" s="205"/>
      <c r="R344" s="206">
        <f>SUM(R345:R350)</f>
        <v>0</v>
      </c>
      <c r="S344" s="205"/>
      <c r="T344" s="207">
        <f>SUM(T345:T350)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8" t="s">
        <v>82</v>
      </c>
      <c r="AT344" s="209" t="s">
        <v>71</v>
      </c>
      <c r="AU344" s="209" t="s">
        <v>80</v>
      </c>
      <c r="AY344" s="208" t="s">
        <v>118</v>
      </c>
      <c r="BK344" s="210">
        <f>SUM(BK345:BK350)</f>
        <v>0</v>
      </c>
    </row>
    <row r="345" s="2" customFormat="1" ht="16.5" customHeight="1">
      <c r="A345" s="37"/>
      <c r="B345" s="38"/>
      <c r="C345" s="241" t="s">
        <v>485</v>
      </c>
      <c r="D345" s="241" t="s">
        <v>193</v>
      </c>
      <c r="E345" s="242" t="s">
        <v>486</v>
      </c>
      <c r="F345" s="243" t="s">
        <v>487</v>
      </c>
      <c r="G345" s="244" t="s">
        <v>231</v>
      </c>
      <c r="H345" s="245">
        <v>19.5</v>
      </c>
      <c r="I345" s="246"/>
      <c r="J345" s="247">
        <f>ROUND(I345*H345,2)</f>
        <v>0</v>
      </c>
      <c r="K345" s="243" t="s">
        <v>317</v>
      </c>
      <c r="L345" s="248"/>
      <c r="M345" s="249" t="s">
        <v>19</v>
      </c>
      <c r="N345" s="250" t="s">
        <v>43</v>
      </c>
      <c r="O345" s="83"/>
      <c r="P345" s="222">
        <f>O345*H345</f>
        <v>0</v>
      </c>
      <c r="Q345" s="222">
        <v>0</v>
      </c>
      <c r="R345" s="222">
        <f>Q345*H345</f>
        <v>0</v>
      </c>
      <c r="S345" s="222">
        <v>0</v>
      </c>
      <c r="T345" s="223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24" t="s">
        <v>297</v>
      </c>
      <c r="AT345" s="224" t="s">
        <v>193</v>
      </c>
      <c r="AU345" s="224" t="s">
        <v>82</v>
      </c>
      <c r="AY345" s="16" t="s">
        <v>118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6" t="s">
        <v>80</v>
      </c>
      <c r="BK345" s="225">
        <f>ROUND(I345*H345,2)</f>
        <v>0</v>
      </c>
      <c r="BL345" s="16" t="s">
        <v>208</v>
      </c>
      <c r="BM345" s="224" t="s">
        <v>488</v>
      </c>
    </row>
    <row r="346" s="2" customFormat="1">
      <c r="A346" s="37"/>
      <c r="B346" s="38"/>
      <c r="C346" s="39"/>
      <c r="D346" s="226" t="s">
        <v>129</v>
      </c>
      <c r="E346" s="39"/>
      <c r="F346" s="227" t="s">
        <v>296</v>
      </c>
      <c r="G346" s="39"/>
      <c r="H346" s="39"/>
      <c r="I346" s="131"/>
      <c r="J346" s="39"/>
      <c r="K346" s="39"/>
      <c r="L346" s="43"/>
      <c r="M346" s="228"/>
      <c r="N346" s="229"/>
      <c r="O346" s="83"/>
      <c r="P346" s="83"/>
      <c r="Q346" s="83"/>
      <c r="R346" s="83"/>
      <c r="S346" s="83"/>
      <c r="T346" s="84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129</v>
      </c>
      <c r="AU346" s="16" t="s">
        <v>82</v>
      </c>
    </row>
    <row r="347" s="13" customFormat="1">
      <c r="A347" s="13"/>
      <c r="B347" s="230"/>
      <c r="C347" s="231"/>
      <c r="D347" s="226" t="s">
        <v>131</v>
      </c>
      <c r="E347" s="232" t="s">
        <v>19</v>
      </c>
      <c r="F347" s="233" t="s">
        <v>489</v>
      </c>
      <c r="G347" s="231"/>
      <c r="H347" s="234">
        <v>19.5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0" t="s">
        <v>131</v>
      </c>
      <c r="AU347" s="240" t="s">
        <v>82</v>
      </c>
      <c r="AV347" s="13" t="s">
        <v>82</v>
      </c>
      <c r="AW347" s="13" t="s">
        <v>34</v>
      </c>
      <c r="AX347" s="13" t="s">
        <v>80</v>
      </c>
      <c r="AY347" s="240" t="s">
        <v>118</v>
      </c>
    </row>
    <row r="348" s="2" customFormat="1" ht="16.5" customHeight="1">
      <c r="A348" s="37"/>
      <c r="B348" s="38"/>
      <c r="C348" s="241" t="s">
        <v>490</v>
      </c>
      <c r="D348" s="241" t="s">
        <v>193</v>
      </c>
      <c r="E348" s="242" t="s">
        <v>491</v>
      </c>
      <c r="F348" s="243" t="s">
        <v>492</v>
      </c>
      <c r="G348" s="244" t="s">
        <v>231</v>
      </c>
      <c r="H348" s="245">
        <v>2</v>
      </c>
      <c r="I348" s="246"/>
      <c r="J348" s="247">
        <f>ROUND(I348*H348,2)</f>
        <v>0</v>
      </c>
      <c r="K348" s="243" t="s">
        <v>317</v>
      </c>
      <c r="L348" s="248"/>
      <c r="M348" s="249" t="s">
        <v>19</v>
      </c>
      <c r="N348" s="250" t="s">
        <v>43</v>
      </c>
      <c r="O348" s="83"/>
      <c r="P348" s="222">
        <f>O348*H348</f>
        <v>0</v>
      </c>
      <c r="Q348" s="222">
        <v>0</v>
      </c>
      <c r="R348" s="222">
        <f>Q348*H348</f>
        <v>0</v>
      </c>
      <c r="S348" s="222">
        <v>0</v>
      </c>
      <c r="T348" s="223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4" t="s">
        <v>297</v>
      </c>
      <c r="AT348" s="224" t="s">
        <v>193</v>
      </c>
      <c r="AU348" s="224" t="s">
        <v>82</v>
      </c>
      <c r="AY348" s="16" t="s">
        <v>118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6" t="s">
        <v>80</v>
      </c>
      <c r="BK348" s="225">
        <f>ROUND(I348*H348,2)</f>
        <v>0</v>
      </c>
      <c r="BL348" s="16" t="s">
        <v>208</v>
      </c>
      <c r="BM348" s="224" t="s">
        <v>493</v>
      </c>
    </row>
    <row r="349" s="2" customFormat="1">
      <c r="A349" s="37"/>
      <c r="B349" s="38"/>
      <c r="C349" s="39"/>
      <c r="D349" s="226" t="s">
        <v>129</v>
      </c>
      <c r="E349" s="39"/>
      <c r="F349" s="227" t="s">
        <v>296</v>
      </c>
      <c r="G349" s="39"/>
      <c r="H349" s="39"/>
      <c r="I349" s="131"/>
      <c r="J349" s="39"/>
      <c r="K349" s="39"/>
      <c r="L349" s="43"/>
      <c r="M349" s="228"/>
      <c r="N349" s="229"/>
      <c r="O349" s="83"/>
      <c r="P349" s="83"/>
      <c r="Q349" s="83"/>
      <c r="R349" s="83"/>
      <c r="S349" s="83"/>
      <c r="T349" s="84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129</v>
      </c>
      <c r="AU349" s="16" t="s">
        <v>82</v>
      </c>
    </row>
    <row r="350" s="13" customFormat="1">
      <c r="A350" s="13"/>
      <c r="B350" s="230"/>
      <c r="C350" s="231"/>
      <c r="D350" s="226" t="s">
        <v>131</v>
      </c>
      <c r="E350" s="232" t="s">
        <v>19</v>
      </c>
      <c r="F350" s="233" t="s">
        <v>494</v>
      </c>
      <c r="G350" s="231"/>
      <c r="H350" s="234">
        <v>2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0" t="s">
        <v>131</v>
      </c>
      <c r="AU350" s="240" t="s">
        <v>82</v>
      </c>
      <c r="AV350" s="13" t="s">
        <v>82</v>
      </c>
      <c r="AW350" s="13" t="s">
        <v>34</v>
      </c>
      <c r="AX350" s="13" t="s">
        <v>80</v>
      </c>
      <c r="AY350" s="240" t="s">
        <v>118</v>
      </c>
    </row>
    <row r="351" s="12" customFormat="1" ht="25.92" customHeight="1">
      <c r="A351" s="12"/>
      <c r="B351" s="197"/>
      <c r="C351" s="198"/>
      <c r="D351" s="199" t="s">
        <v>71</v>
      </c>
      <c r="E351" s="200" t="s">
        <v>193</v>
      </c>
      <c r="F351" s="200" t="s">
        <v>495</v>
      </c>
      <c r="G351" s="198"/>
      <c r="H351" s="198"/>
      <c r="I351" s="201"/>
      <c r="J351" s="202">
        <f>BK351</f>
        <v>0</v>
      </c>
      <c r="K351" s="198"/>
      <c r="L351" s="203"/>
      <c r="M351" s="204"/>
      <c r="N351" s="205"/>
      <c r="O351" s="205"/>
      <c r="P351" s="206">
        <f>P352</f>
        <v>0</v>
      </c>
      <c r="Q351" s="205"/>
      <c r="R351" s="206">
        <f>R352</f>
        <v>0.033895000000000008</v>
      </c>
      <c r="S351" s="205"/>
      <c r="T351" s="207">
        <f>T352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8" t="s">
        <v>139</v>
      </c>
      <c r="AT351" s="209" t="s">
        <v>71</v>
      </c>
      <c r="AU351" s="209" t="s">
        <v>72</v>
      </c>
      <c r="AY351" s="208" t="s">
        <v>118</v>
      </c>
      <c r="BK351" s="210">
        <f>BK352</f>
        <v>0</v>
      </c>
    </row>
    <row r="352" s="12" customFormat="1" ht="22.8" customHeight="1">
      <c r="A352" s="12"/>
      <c r="B352" s="197"/>
      <c r="C352" s="198"/>
      <c r="D352" s="199" t="s">
        <v>71</v>
      </c>
      <c r="E352" s="211" t="s">
        <v>496</v>
      </c>
      <c r="F352" s="211" t="s">
        <v>497</v>
      </c>
      <c r="G352" s="198"/>
      <c r="H352" s="198"/>
      <c r="I352" s="201"/>
      <c r="J352" s="212">
        <f>BK352</f>
        <v>0</v>
      </c>
      <c r="K352" s="198"/>
      <c r="L352" s="203"/>
      <c r="M352" s="204"/>
      <c r="N352" s="205"/>
      <c r="O352" s="205"/>
      <c r="P352" s="206">
        <f>SUM(P353:P411)</f>
        <v>0</v>
      </c>
      <c r="Q352" s="205"/>
      <c r="R352" s="206">
        <f>SUM(R353:R411)</f>
        <v>0.033895000000000008</v>
      </c>
      <c r="S352" s="205"/>
      <c r="T352" s="207">
        <f>SUM(T353:T411)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08" t="s">
        <v>139</v>
      </c>
      <c r="AT352" s="209" t="s">
        <v>71</v>
      </c>
      <c r="AU352" s="209" t="s">
        <v>80</v>
      </c>
      <c r="AY352" s="208" t="s">
        <v>118</v>
      </c>
      <c r="BK352" s="210">
        <f>SUM(BK353:BK411)</f>
        <v>0</v>
      </c>
    </row>
    <row r="353" s="2" customFormat="1" ht="16.5" customHeight="1">
      <c r="A353" s="37"/>
      <c r="B353" s="38"/>
      <c r="C353" s="241" t="s">
        <v>498</v>
      </c>
      <c r="D353" s="241" t="s">
        <v>193</v>
      </c>
      <c r="E353" s="242" t="s">
        <v>499</v>
      </c>
      <c r="F353" s="243" t="s">
        <v>500</v>
      </c>
      <c r="G353" s="244" t="s">
        <v>501</v>
      </c>
      <c r="H353" s="245">
        <v>1</v>
      </c>
      <c r="I353" s="246"/>
      <c r="J353" s="247">
        <f>ROUND(I353*H353,2)</f>
        <v>0</v>
      </c>
      <c r="K353" s="243" t="s">
        <v>317</v>
      </c>
      <c r="L353" s="248"/>
      <c r="M353" s="249" t="s">
        <v>19</v>
      </c>
      <c r="N353" s="250" t="s">
        <v>43</v>
      </c>
      <c r="O353" s="83"/>
      <c r="P353" s="222">
        <f>O353*H353</f>
        <v>0</v>
      </c>
      <c r="Q353" s="222">
        <v>0</v>
      </c>
      <c r="R353" s="222">
        <f>Q353*H353</f>
        <v>0</v>
      </c>
      <c r="S353" s="222">
        <v>0</v>
      </c>
      <c r="T353" s="223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4" t="s">
        <v>502</v>
      </c>
      <c r="AT353" s="224" t="s">
        <v>193</v>
      </c>
      <c r="AU353" s="224" t="s">
        <v>82</v>
      </c>
      <c r="AY353" s="16" t="s">
        <v>118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6" t="s">
        <v>80</v>
      </c>
      <c r="BK353" s="225">
        <f>ROUND(I353*H353,2)</f>
        <v>0</v>
      </c>
      <c r="BL353" s="16" t="s">
        <v>452</v>
      </c>
      <c r="BM353" s="224" t="s">
        <v>503</v>
      </c>
    </row>
    <row r="354" s="2" customFormat="1">
      <c r="A354" s="37"/>
      <c r="B354" s="38"/>
      <c r="C354" s="39"/>
      <c r="D354" s="226" t="s">
        <v>129</v>
      </c>
      <c r="E354" s="39"/>
      <c r="F354" s="227" t="s">
        <v>309</v>
      </c>
      <c r="G354" s="39"/>
      <c r="H354" s="39"/>
      <c r="I354" s="131"/>
      <c r="J354" s="39"/>
      <c r="K354" s="39"/>
      <c r="L354" s="43"/>
      <c r="M354" s="228"/>
      <c r="N354" s="229"/>
      <c r="O354" s="83"/>
      <c r="P354" s="83"/>
      <c r="Q354" s="83"/>
      <c r="R354" s="83"/>
      <c r="S354" s="83"/>
      <c r="T354" s="84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129</v>
      </c>
      <c r="AU354" s="16" t="s">
        <v>82</v>
      </c>
    </row>
    <row r="355" s="13" customFormat="1">
      <c r="A355" s="13"/>
      <c r="B355" s="230"/>
      <c r="C355" s="231"/>
      <c r="D355" s="226" t="s">
        <v>131</v>
      </c>
      <c r="E355" s="232" t="s">
        <v>19</v>
      </c>
      <c r="F355" s="233" t="s">
        <v>80</v>
      </c>
      <c r="G355" s="231"/>
      <c r="H355" s="234">
        <v>1</v>
      </c>
      <c r="I355" s="235"/>
      <c r="J355" s="231"/>
      <c r="K355" s="231"/>
      <c r="L355" s="236"/>
      <c r="M355" s="237"/>
      <c r="N355" s="238"/>
      <c r="O355" s="238"/>
      <c r="P355" s="238"/>
      <c r="Q355" s="238"/>
      <c r="R355" s="238"/>
      <c r="S355" s="238"/>
      <c r="T355" s="23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0" t="s">
        <v>131</v>
      </c>
      <c r="AU355" s="240" t="s">
        <v>82</v>
      </c>
      <c r="AV355" s="13" t="s">
        <v>82</v>
      </c>
      <c r="AW355" s="13" t="s">
        <v>34</v>
      </c>
      <c r="AX355" s="13" t="s">
        <v>80</v>
      </c>
      <c r="AY355" s="240" t="s">
        <v>118</v>
      </c>
    </row>
    <row r="356" s="2" customFormat="1" ht="16.5" customHeight="1">
      <c r="A356" s="37"/>
      <c r="B356" s="38"/>
      <c r="C356" s="241" t="s">
        <v>504</v>
      </c>
      <c r="D356" s="241" t="s">
        <v>193</v>
      </c>
      <c r="E356" s="242" t="s">
        <v>505</v>
      </c>
      <c r="F356" s="243" t="s">
        <v>506</v>
      </c>
      <c r="G356" s="244" t="s">
        <v>501</v>
      </c>
      <c r="H356" s="245">
        <v>1</v>
      </c>
      <c r="I356" s="246"/>
      <c r="J356" s="247">
        <f>ROUND(I356*H356,2)</f>
        <v>0</v>
      </c>
      <c r="K356" s="243" t="s">
        <v>317</v>
      </c>
      <c r="L356" s="248"/>
      <c r="M356" s="249" t="s">
        <v>19</v>
      </c>
      <c r="N356" s="250" t="s">
        <v>43</v>
      </c>
      <c r="O356" s="83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4" t="s">
        <v>502</v>
      </c>
      <c r="AT356" s="224" t="s">
        <v>193</v>
      </c>
      <c r="AU356" s="224" t="s">
        <v>82</v>
      </c>
      <c r="AY356" s="16" t="s">
        <v>118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6" t="s">
        <v>80</v>
      </c>
      <c r="BK356" s="225">
        <f>ROUND(I356*H356,2)</f>
        <v>0</v>
      </c>
      <c r="BL356" s="16" t="s">
        <v>452</v>
      </c>
      <c r="BM356" s="224" t="s">
        <v>507</v>
      </c>
    </row>
    <row r="357" s="2" customFormat="1">
      <c r="A357" s="37"/>
      <c r="B357" s="38"/>
      <c r="C357" s="39"/>
      <c r="D357" s="226" t="s">
        <v>129</v>
      </c>
      <c r="E357" s="39"/>
      <c r="F357" s="227" t="s">
        <v>309</v>
      </c>
      <c r="G357" s="39"/>
      <c r="H357" s="39"/>
      <c r="I357" s="131"/>
      <c r="J357" s="39"/>
      <c r="K357" s="39"/>
      <c r="L357" s="43"/>
      <c r="M357" s="228"/>
      <c r="N357" s="229"/>
      <c r="O357" s="83"/>
      <c r="P357" s="83"/>
      <c r="Q357" s="83"/>
      <c r="R357" s="83"/>
      <c r="S357" s="83"/>
      <c r="T357" s="84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129</v>
      </c>
      <c r="AU357" s="16" t="s">
        <v>82</v>
      </c>
    </row>
    <row r="358" s="13" customFormat="1">
      <c r="A358" s="13"/>
      <c r="B358" s="230"/>
      <c r="C358" s="231"/>
      <c r="D358" s="226" t="s">
        <v>131</v>
      </c>
      <c r="E358" s="232" t="s">
        <v>19</v>
      </c>
      <c r="F358" s="233" t="s">
        <v>80</v>
      </c>
      <c r="G358" s="231"/>
      <c r="H358" s="234">
        <v>1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0" t="s">
        <v>131</v>
      </c>
      <c r="AU358" s="240" t="s">
        <v>82</v>
      </c>
      <c r="AV358" s="13" t="s">
        <v>82</v>
      </c>
      <c r="AW358" s="13" t="s">
        <v>34</v>
      </c>
      <c r="AX358" s="13" t="s">
        <v>80</v>
      </c>
      <c r="AY358" s="240" t="s">
        <v>118</v>
      </c>
    </row>
    <row r="359" s="2" customFormat="1" ht="16.5" customHeight="1">
      <c r="A359" s="37"/>
      <c r="B359" s="38"/>
      <c r="C359" s="213" t="s">
        <v>508</v>
      </c>
      <c r="D359" s="213" t="s">
        <v>120</v>
      </c>
      <c r="E359" s="214" t="s">
        <v>509</v>
      </c>
      <c r="F359" s="215" t="s">
        <v>510</v>
      </c>
      <c r="G359" s="216" t="s">
        <v>202</v>
      </c>
      <c r="H359" s="217">
        <v>2</v>
      </c>
      <c r="I359" s="218"/>
      <c r="J359" s="219">
        <f>ROUND(I359*H359,2)</f>
        <v>0</v>
      </c>
      <c r="K359" s="215" t="s">
        <v>124</v>
      </c>
      <c r="L359" s="43"/>
      <c r="M359" s="220" t="s">
        <v>19</v>
      </c>
      <c r="N359" s="221" t="s">
        <v>43</v>
      </c>
      <c r="O359" s="83"/>
      <c r="P359" s="222">
        <f>O359*H359</f>
        <v>0</v>
      </c>
      <c r="Q359" s="222">
        <v>0.00018000000000000001</v>
      </c>
      <c r="R359" s="222">
        <f>Q359*H359</f>
        <v>0.00036000000000000002</v>
      </c>
      <c r="S359" s="222">
        <v>0</v>
      </c>
      <c r="T359" s="223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4" t="s">
        <v>452</v>
      </c>
      <c r="AT359" s="224" t="s">
        <v>120</v>
      </c>
      <c r="AU359" s="224" t="s">
        <v>82</v>
      </c>
      <c r="AY359" s="16" t="s">
        <v>118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6" t="s">
        <v>80</v>
      </c>
      <c r="BK359" s="225">
        <f>ROUND(I359*H359,2)</f>
        <v>0</v>
      </c>
      <c r="BL359" s="16" t="s">
        <v>452</v>
      </c>
      <c r="BM359" s="224" t="s">
        <v>511</v>
      </c>
    </row>
    <row r="360" s="2" customFormat="1">
      <c r="A360" s="37"/>
      <c r="B360" s="38"/>
      <c r="C360" s="39"/>
      <c r="D360" s="226" t="s">
        <v>127</v>
      </c>
      <c r="E360" s="39"/>
      <c r="F360" s="227" t="s">
        <v>512</v>
      </c>
      <c r="G360" s="39"/>
      <c r="H360" s="39"/>
      <c r="I360" s="131"/>
      <c r="J360" s="39"/>
      <c r="K360" s="39"/>
      <c r="L360" s="43"/>
      <c r="M360" s="228"/>
      <c r="N360" s="229"/>
      <c r="O360" s="83"/>
      <c r="P360" s="83"/>
      <c r="Q360" s="83"/>
      <c r="R360" s="83"/>
      <c r="S360" s="83"/>
      <c r="T360" s="84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127</v>
      </c>
      <c r="AU360" s="16" t="s">
        <v>82</v>
      </c>
    </row>
    <row r="361" s="2" customFormat="1">
      <c r="A361" s="37"/>
      <c r="B361" s="38"/>
      <c r="C361" s="39"/>
      <c r="D361" s="226" t="s">
        <v>129</v>
      </c>
      <c r="E361" s="39"/>
      <c r="F361" s="227" t="s">
        <v>309</v>
      </c>
      <c r="G361" s="39"/>
      <c r="H361" s="39"/>
      <c r="I361" s="131"/>
      <c r="J361" s="39"/>
      <c r="K361" s="39"/>
      <c r="L361" s="43"/>
      <c r="M361" s="228"/>
      <c r="N361" s="229"/>
      <c r="O361" s="83"/>
      <c r="P361" s="83"/>
      <c r="Q361" s="83"/>
      <c r="R361" s="83"/>
      <c r="S361" s="83"/>
      <c r="T361" s="84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129</v>
      </c>
      <c r="AU361" s="16" t="s">
        <v>82</v>
      </c>
    </row>
    <row r="362" s="13" customFormat="1">
      <c r="A362" s="13"/>
      <c r="B362" s="230"/>
      <c r="C362" s="231"/>
      <c r="D362" s="226" t="s">
        <v>131</v>
      </c>
      <c r="E362" s="232" t="s">
        <v>19</v>
      </c>
      <c r="F362" s="233" t="s">
        <v>389</v>
      </c>
      <c r="G362" s="231"/>
      <c r="H362" s="234">
        <v>2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0" t="s">
        <v>131</v>
      </c>
      <c r="AU362" s="240" t="s">
        <v>82</v>
      </c>
      <c r="AV362" s="13" t="s">
        <v>82</v>
      </c>
      <c r="AW362" s="13" t="s">
        <v>34</v>
      </c>
      <c r="AX362" s="13" t="s">
        <v>80</v>
      </c>
      <c r="AY362" s="240" t="s">
        <v>118</v>
      </c>
    </row>
    <row r="363" s="2" customFormat="1" ht="16.5" customHeight="1">
      <c r="A363" s="37"/>
      <c r="B363" s="38"/>
      <c r="C363" s="241" t="s">
        <v>513</v>
      </c>
      <c r="D363" s="241" t="s">
        <v>193</v>
      </c>
      <c r="E363" s="242" t="s">
        <v>514</v>
      </c>
      <c r="F363" s="243" t="s">
        <v>515</v>
      </c>
      <c r="G363" s="244" t="s">
        <v>501</v>
      </c>
      <c r="H363" s="245">
        <v>2</v>
      </c>
      <c r="I363" s="246"/>
      <c r="J363" s="247">
        <f>ROUND(I363*H363,2)</f>
        <v>0</v>
      </c>
      <c r="K363" s="243" t="s">
        <v>317</v>
      </c>
      <c r="L363" s="248"/>
      <c r="M363" s="249" t="s">
        <v>19</v>
      </c>
      <c r="N363" s="250" t="s">
        <v>43</v>
      </c>
      <c r="O363" s="83"/>
      <c r="P363" s="222">
        <f>O363*H363</f>
        <v>0</v>
      </c>
      <c r="Q363" s="222">
        <v>0</v>
      </c>
      <c r="R363" s="222">
        <f>Q363*H363</f>
        <v>0</v>
      </c>
      <c r="S363" s="222">
        <v>0</v>
      </c>
      <c r="T363" s="223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24" t="s">
        <v>502</v>
      </c>
      <c r="AT363" s="224" t="s">
        <v>193</v>
      </c>
      <c r="AU363" s="224" t="s">
        <v>82</v>
      </c>
      <c r="AY363" s="16" t="s">
        <v>118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6" t="s">
        <v>80</v>
      </c>
      <c r="BK363" s="225">
        <f>ROUND(I363*H363,2)</f>
        <v>0</v>
      </c>
      <c r="BL363" s="16" t="s">
        <v>452</v>
      </c>
      <c r="BM363" s="224" t="s">
        <v>516</v>
      </c>
    </row>
    <row r="364" s="2" customFormat="1">
      <c r="A364" s="37"/>
      <c r="B364" s="38"/>
      <c r="C364" s="39"/>
      <c r="D364" s="226" t="s">
        <v>129</v>
      </c>
      <c r="E364" s="39"/>
      <c r="F364" s="227" t="s">
        <v>296</v>
      </c>
      <c r="G364" s="39"/>
      <c r="H364" s="39"/>
      <c r="I364" s="131"/>
      <c r="J364" s="39"/>
      <c r="K364" s="39"/>
      <c r="L364" s="43"/>
      <c r="M364" s="228"/>
      <c r="N364" s="229"/>
      <c r="O364" s="83"/>
      <c r="P364" s="83"/>
      <c r="Q364" s="83"/>
      <c r="R364" s="83"/>
      <c r="S364" s="83"/>
      <c r="T364" s="84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129</v>
      </c>
      <c r="AU364" s="16" t="s">
        <v>82</v>
      </c>
    </row>
    <row r="365" s="13" customFormat="1">
      <c r="A365" s="13"/>
      <c r="B365" s="230"/>
      <c r="C365" s="231"/>
      <c r="D365" s="226" t="s">
        <v>131</v>
      </c>
      <c r="E365" s="232" t="s">
        <v>19</v>
      </c>
      <c r="F365" s="233" t="s">
        <v>389</v>
      </c>
      <c r="G365" s="231"/>
      <c r="H365" s="234">
        <v>2</v>
      </c>
      <c r="I365" s="235"/>
      <c r="J365" s="231"/>
      <c r="K365" s="231"/>
      <c r="L365" s="236"/>
      <c r="M365" s="237"/>
      <c r="N365" s="238"/>
      <c r="O365" s="238"/>
      <c r="P365" s="238"/>
      <c r="Q365" s="238"/>
      <c r="R365" s="238"/>
      <c r="S365" s="238"/>
      <c r="T365" s="23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0" t="s">
        <v>131</v>
      </c>
      <c r="AU365" s="240" t="s">
        <v>82</v>
      </c>
      <c r="AV365" s="13" t="s">
        <v>82</v>
      </c>
      <c r="AW365" s="13" t="s">
        <v>34</v>
      </c>
      <c r="AX365" s="13" t="s">
        <v>80</v>
      </c>
      <c r="AY365" s="240" t="s">
        <v>118</v>
      </c>
    </row>
    <row r="366" s="2" customFormat="1" ht="16.5" customHeight="1">
      <c r="A366" s="37"/>
      <c r="B366" s="38"/>
      <c r="C366" s="213" t="s">
        <v>517</v>
      </c>
      <c r="D366" s="213" t="s">
        <v>120</v>
      </c>
      <c r="E366" s="214" t="s">
        <v>518</v>
      </c>
      <c r="F366" s="215" t="s">
        <v>519</v>
      </c>
      <c r="G366" s="216" t="s">
        <v>202</v>
      </c>
      <c r="H366" s="217">
        <v>2</v>
      </c>
      <c r="I366" s="218"/>
      <c r="J366" s="219">
        <f>ROUND(I366*H366,2)</f>
        <v>0</v>
      </c>
      <c r="K366" s="215" t="s">
        <v>124</v>
      </c>
      <c r="L366" s="43"/>
      <c r="M366" s="220" t="s">
        <v>19</v>
      </c>
      <c r="N366" s="221" t="s">
        <v>43</v>
      </c>
      <c r="O366" s="83"/>
      <c r="P366" s="222">
        <f>O366*H366</f>
        <v>0</v>
      </c>
      <c r="Q366" s="222">
        <v>0.00013999999999999999</v>
      </c>
      <c r="R366" s="222">
        <f>Q366*H366</f>
        <v>0.00027999999999999998</v>
      </c>
      <c r="S366" s="222">
        <v>0</v>
      </c>
      <c r="T366" s="223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24" t="s">
        <v>452</v>
      </c>
      <c r="AT366" s="224" t="s">
        <v>120</v>
      </c>
      <c r="AU366" s="224" t="s">
        <v>82</v>
      </c>
      <c r="AY366" s="16" t="s">
        <v>118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6" t="s">
        <v>80</v>
      </c>
      <c r="BK366" s="225">
        <f>ROUND(I366*H366,2)</f>
        <v>0</v>
      </c>
      <c r="BL366" s="16" t="s">
        <v>452</v>
      </c>
      <c r="BM366" s="224" t="s">
        <v>520</v>
      </c>
    </row>
    <row r="367" s="2" customFormat="1">
      <c r="A367" s="37"/>
      <c r="B367" s="38"/>
      <c r="C367" s="39"/>
      <c r="D367" s="226" t="s">
        <v>127</v>
      </c>
      <c r="E367" s="39"/>
      <c r="F367" s="227" t="s">
        <v>512</v>
      </c>
      <c r="G367" s="39"/>
      <c r="H367" s="39"/>
      <c r="I367" s="131"/>
      <c r="J367" s="39"/>
      <c r="K367" s="39"/>
      <c r="L367" s="43"/>
      <c r="M367" s="228"/>
      <c r="N367" s="229"/>
      <c r="O367" s="83"/>
      <c r="P367" s="83"/>
      <c r="Q367" s="83"/>
      <c r="R367" s="83"/>
      <c r="S367" s="83"/>
      <c r="T367" s="84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127</v>
      </c>
      <c r="AU367" s="16" t="s">
        <v>82</v>
      </c>
    </row>
    <row r="368" s="2" customFormat="1">
      <c r="A368" s="37"/>
      <c r="B368" s="38"/>
      <c r="C368" s="39"/>
      <c r="D368" s="226" t="s">
        <v>129</v>
      </c>
      <c r="E368" s="39"/>
      <c r="F368" s="227" t="s">
        <v>296</v>
      </c>
      <c r="G368" s="39"/>
      <c r="H368" s="39"/>
      <c r="I368" s="131"/>
      <c r="J368" s="39"/>
      <c r="K368" s="39"/>
      <c r="L368" s="43"/>
      <c r="M368" s="228"/>
      <c r="N368" s="229"/>
      <c r="O368" s="83"/>
      <c r="P368" s="83"/>
      <c r="Q368" s="83"/>
      <c r="R368" s="83"/>
      <c r="S368" s="83"/>
      <c r="T368" s="84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129</v>
      </c>
      <c r="AU368" s="16" t="s">
        <v>82</v>
      </c>
    </row>
    <row r="369" s="13" customFormat="1">
      <c r="A369" s="13"/>
      <c r="B369" s="230"/>
      <c r="C369" s="231"/>
      <c r="D369" s="226" t="s">
        <v>131</v>
      </c>
      <c r="E369" s="232" t="s">
        <v>19</v>
      </c>
      <c r="F369" s="233" t="s">
        <v>389</v>
      </c>
      <c r="G369" s="231"/>
      <c r="H369" s="234">
        <v>2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0" t="s">
        <v>131</v>
      </c>
      <c r="AU369" s="240" t="s">
        <v>82</v>
      </c>
      <c r="AV369" s="13" t="s">
        <v>82</v>
      </c>
      <c r="AW369" s="13" t="s">
        <v>34</v>
      </c>
      <c r="AX369" s="13" t="s">
        <v>80</v>
      </c>
      <c r="AY369" s="240" t="s">
        <v>118</v>
      </c>
    </row>
    <row r="370" s="2" customFormat="1" ht="16.5" customHeight="1">
      <c r="A370" s="37"/>
      <c r="B370" s="38"/>
      <c r="C370" s="241" t="s">
        <v>521</v>
      </c>
      <c r="D370" s="241" t="s">
        <v>193</v>
      </c>
      <c r="E370" s="242" t="s">
        <v>522</v>
      </c>
      <c r="F370" s="243" t="s">
        <v>523</v>
      </c>
      <c r="G370" s="244" t="s">
        <v>231</v>
      </c>
      <c r="H370" s="245">
        <v>2.5</v>
      </c>
      <c r="I370" s="246"/>
      <c r="J370" s="247">
        <f>ROUND(I370*H370,2)</f>
        <v>0</v>
      </c>
      <c r="K370" s="243" t="s">
        <v>317</v>
      </c>
      <c r="L370" s="248"/>
      <c r="M370" s="249" t="s">
        <v>19</v>
      </c>
      <c r="N370" s="250" t="s">
        <v>43</v>
      </c>
      <c r="O370" s="83"/>
      <c r="P370" s="222">
        <f>O370*H370</f>
        <v>0</v>
      </c>
      <c r="Q370" s="222">
        <v>0</v>
      </c>
      <c r="R370" s="222">
        <f>Q370*H370</f>
        <v>0</v>
      </c>
      <c r="S370" s="222">
        <v>0</v>
      </c>
      <c r="T370" s="223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24" t="s">
        <v>502</v>
      </c>
      <c r="AT370" s="224" t="s">
        <v>193</v>
      </c>
      <c r="AU370" s="224" t="s">
        <v>82</v>
      </c>
      <c r="AY370" s="16" t="s">
        <v>118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6" t="s">
        <v>80</v>
      </c>
      <c r="BK370" s="225">
        <f>ROUND(I370*H370,2)</f>
        <v>0</v>
      </c>
      <c r="BL370" s="16" t="s">
        <v>452</v>
      </c>
      <c r="BM370" s="224" t="s">
        <v>524</v>
      </c>
    </row>
    <row r="371" s="2" customFormat="1">
      <c r="A371" s="37"/>
      <c r="B371" s="38"/>
      <c r="C371" s="39"/>
      <c r="D371" s="226" t="s">
        <v>129</v>
      </c>
      <c r="E371" s="39"/>
      <c r="F371" s="227" t="s">
        <v>525</v>
      </c>
      <c r="G371" s="39"/>
      <c r="H371" s="39"/>
      <c r="I371" s="131"/>
      <c r="J371" s="39"/>
      <c r="K371" s="39"/>
      <c r="L371" s="43"/>
      <c r="M371" s="228"/>
      <c r="N371" s="229"/>
      <c r="O371" s="83"/>
      <c r="P371" s="83"/>
      <c r="Q371" s="83"/>
      <c r="R371" s="83"/>
      <c r="S371" s="83"/>
      <c r="T371" s="84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129</v>
      </c>
      <c r="AU371" s="16" t="s">
        <v>82</v>
      </c>
    </row>
    <row r="372" s="13" customFormat="1">
      <c r="A372" s="13"/>
      <c r="B372" s="230"/>
      <c r="C372" s="231"/>
      <c r="D372" s="226" t="s">
        <v>131</v>
      </c>
      <c r="E372" s="232" t="s">
        <v>19</v>
      </c>
      <c r="F372" s="233" t="s">
        <v>526</v>
      </c>
      <c r="G372" s="231"/>
      <c r="H372" s="234">
        <v>2.5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0" t="s">
        <v>131</v>
      </c>
      <c r="AU372" s="240" t="s">
        <v>82</v>
      </c>
      <c r="AV372" s="13" t="s">
        <v>82</v>
      </c>
      <c r="AW372" s="13" t="s">
        <v>34</v>
      </c>
      <c r="AX372" s="13" t="s">
        <v>80</v>
      </c>
      <c r="AY372" s="240" t="s">
        <v>118</v>
      </c>
    </row>
    <row r="373" s="2" customFormat="1" ht="16.5" customHeight="1">
      <c r="A373" s="37"/>
      <c r="B373" s="38"/>
      <c r="C373" s="213" t="s">
        <v>527</v>
      </c>
      <c r="D373" s="213" t="s">
        <v>120</v>
      </c>
      <c r="E373" s="214" t="s">
        <v>528</v>
      </c>
      <c r="F373" s="215" t="s">
        <v>529</v>
      </c>
      <c r="G373" s="216" t="s">
        <v>231</v>
      </c>
      <c r="H373" s="217">
        <v>2.5</v>
      </c>
      <c r="I373" s="218"/>
      <c r="J373" s="219">
        <f>ROUND(I373*H373,2)</f>
        <v>0</v>
      </c>
      <c r="K373" s="215" t="s">
        <v>124</v>
      </c>
      <c r="L373" s="43"/>
      <c r="M373" s="220" t="s">
        <v>19</v>
      </c>
      <c r="N373" s="221" t="s">
        <v>43</v>
      </c>
      <c r="O373" s="83"/>
      <c r="P373" s="222">
        <f>O373*H373</f>
        <v>0</v>
      </c>
      <c r="Q373" s="222">
        <v>0.00012999999999999999</v>
      </c>
      <c r="R373" s="222">
        <f>Q373*H373</f>
        <v>0.00032499999999999999</v>
      </c>
      <c r="S373" s="222">
        <v>0</v>
      </c>
      <c r="T373" s="223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24" t="s">
        <v>452</v>
      </c>
      <c r="AT373" s="224" t="s">
        <v>120</v>
      </c>
      <c r="AU373" s="224" t="s">
        <v>82</v>
      </c>
      <c r="AY373" s="16" t="s">
        <v>118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6" t="s">
        <v>80</v>
      </c>
      <c r="BK373" s="225">
        <f>ROUND(I373*H373,2)</f>
        <v>0</v>
      </c>
      <c r="BL373" s="16" t="s">
        <v>452</v>
      </c>
      <c r="BM373" s="224" t="s">
        <v>530</v>
      </c>
    </row>
    <row r="374" s="2" customFormat="1">
      <c r="A374" s="37"/>
      <c r="B374" s="38"/>
      <c r="C374" s="39"/>
      <c r="D374" s="226" t="s">
        <v>129</v>
      </c>
      <c r="E374" s="39"/>
      <c r="F374" s="227" t="s">
        <v>525</v>
      </c>
      <c r="G374" s="39"/>
      <c r="H374" s="39"/>
      <c r="I374" s="131"/>
      <c r="J374" s="39"/>
      <c r="K374" s="39"/>
      <c r="L374" s="43"/>
      <c r="M374" s="228"/>
      <c r="N374" s="229"/>
      <c r="O374" s="83"/>
      <c r="P374" s="83"/>
      <c r="Q374" s="83"/>
      <c r="R374" s="83"/>
      <c r="S374" s="83"/>
      <c r="T374" s="84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129</v>
      </c>
      <c r="AU374" s="16" t="s">
        <v>82</v>
      </c>
    </row>
    <row r="375" s="13" customFormat="1">
      <c r="A375" s="13"/>
      <c r="B375" s="230"/>
      <c r="C375" s="231"/>
      <c r="D375" s="226" t="s">
        <v>131</v>
      </c>
      <c r="E375" s="232" t="s">
        <v>19</v>
      </c>
      <c r="F375" s="233" t="s">
        <v>526</v>
      </c>
      <c r="G375" s="231"/>
      <c r="H375" s="234">
        <v>2.5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0" t="s">
        <v>131</v>
      </c>
      <c r="AU375" s="240" t="s">
        <v>82</v>
      </c>
      <c r="AV375" s="13" t="s">
        <v>82</v>
      </c>
      <c r="AW375" s="13" t="s">
        <v>34</v>
      </c>
      <c r="AX375" s="13" t="s">
        <v>80</v>
      </c>
      <c r="AY375" s="240" t="s">
        <v>118</v>
      </c>
    </row>
    <row r="376" s="2" customFormat="1" ht="16.5" customHeight="1">
      <c r="A376" s="37"/>
      <c r="B376" s="38"/>
      <c r="C376" s="241" t="s">
        <v>531</v>
      </c>
      <c r="D376" s="241" t="s">
        <v>193</v>
      </c>
      <c r="E376" s="242" t="s">
        <v>532</v>
      </c>
      <c r="F376" s="243" t="s">
        <v>533</v>
      </c>
      <c r="G376" s="244" t="s">
        <v>501</v>
      </c>
      <c r="H376" s="245">
        <v>1</v>
      </c>
      <c r="I376" s="246"/>
      <c r="J376" s="247">
        <f>ROUND(I376*H376,2)</f>
        <v>0</v>
      </c>
      <c r="K376" s="243" t="s">
        <v>317</v>
      </c>
      <c r="L376" s="248"/>
      <c r="M376" s="249" t="s">
        <v>19</v>
      </c>
      <c r="N376" s="250" t="s">
        <v>43</v>
      </c>
      <c r="O376" s="83"/>
      <c r="P376" s="222">
        <f>O376*H376</f>
        <v>0</v>
      </c>
      <c r="Q376" s="222">
        <v>0</v>
      </c>
      <c r="R376" s="222">
        <f>Q376*H376</f>
        <v>0</v>
      </c>
      <c r="S376" s="222">
        <v>0</v>
      </c>
      <c r="T376" s="223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24" t="s">
        <v>502</v>
      </c>
      <c r="AT376" s="224" t="s">
        <v>193</v>
      </c>
      <c r="AU376" s="224" t="s">
        <v>82</v>
      </c>
      <c r="AY376" s="16" t="s">
        <v>118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6" t="s">
        <v>80</v>
      </c>
      <c r="BK376" s="225">
        <f>ROUND(I376*H376,2)</f>
        <v>0</v>
      </c>
      <c r="BL376" s="16" t="s">
        <v>452</v>
      </c>
      <c r="BM376" s="224" t="s">
        <v>534</v>
      </c>
    </row>
    <row r="377" s="2" customFormat="1">
      <c r="A377" s="37"/>
      <c r="B377" s="38"/>
      <c r="C377" s="39"/>
      <c r="D377" s="226" t="s">
        <v>129</v>
      </c>
      <c r="E377" s="39"/>
      <c r="F377" s="227" t="s">
        <v>525</v>
      </c>
      <c r="G377" s="39"/>
      <c r="H377" s="39"/>
      <c r="I377" s="131"/>
      <c r="J377" s="39"/>
      <c r="K377" s="39"/>
      <c r="L377" s="43"/>
      <c r="M377" s="228"/>
      <c r="N377" s="229"/>
      <c r="O377" s="83"/>
      <c r="P377" s="83"/>
      <c r="Q377" s="83"/>
      <c r="R377" s="83"/>
      <c r="S377" s="83"/>
      <c r="T377" s="84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129</v>
      </c>
      <c r="AU377" s="16" t="s">
        <v>82</v>
      </c>
    </row>
    <row r="378" s="13" customFormat="1">
      <c r="A378" s="13"/>
      <c r="B378" s="230"/>
      <c r="C378" s="231"/>
      <c r="D378" s="226" t="s">
        <v>131</v>
      </c>
      <c r="E378" s="232" t="s">
        <v>19</v>
      </c>
      <c r="F378" s="233" t="s">
        <v>80</v>
      </c>
      <c r="G378" s="231"/>
      <c r="H378" s="234">
        <v>1</v>
      </c>
      <c r="I378" s="235"/>
      <c r="J378" s="231"/>
      <c r="K378" s="231"/>
      <c r="L378" s="236"/>
      <c r="M378" s="237"/>
      <c r="N378" s="238"/>
      <c r="O378" s="238"/>
      <c r="P378" s="238"/>
      <c r="Q378" s="238"/>
      <c r="R378" s="238"/>
      <c r="S378" s="238"/>
      <c r="T378" s="23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0" t="s">
        <v>131</v>
      </c>
      <c r="AU378" s="240" t="s">
        <v>82</v>
      </c>
      <c r="AV378" s="13" t="s">
        <v>82</v>
      </c>
      <c r="AW378" s="13" t="s">
        <v>34</v>
      </c>
      <c r="AX378" s="13" t="s">
        <v>80</v>
      </c>
      <c r="AY378" s="240" t="s">
        <v>118</v>
      </c>
    </row>
    <row r="379" s="2" customFormat="1" ht="16.5" customHeight="1">
      <c r="A379" s="37"/>
      <c r="B379" s="38"/>
      <c r="C379" s="241" t="s">
        <v>535</v>
      </c>
      <c r="D379" s="241" t="s">
        <v>193</v>
      </c>
      <c r="E379" s="242" t="s">
        <v>536</v>
      </c>
      <c r="F379" s="243" t="s">
        <v>537</v>
      </c>
      <c r="G379" s="244" t="s">
        <v>231</v>
      </c>
      <c r="H379" s="245">
        <v>47.5</v>
      </c>
      <c r="I379" s="246"/>
      <c r="J379" s="247">
        <f>ROUND(I379*H379,2)</f>
        <v>0</v>
      </c>
      <c r="K379" s="243" t="s">
        <v>124</v>
      </c>
      <c r="L379" s="248"/>
      <c r="M379" s="249" t="s">
        <v>19</v>
      </c>
      <c r="N379" s="250" t="s">
        <v>43</v>
      </c>
      <c r="O379" s="83"/>
      <c r="P379" s="222">
        <f>O379*H379</f>
        <v>0</v>
      </c>
      <c r="Q379" s="222">
        <v>0.00066</v>
      </c>
      <c r="R379" s="222">
        <f>Q379*H379</f>
        <v>0.031350000000000003</v>
      </c>
      <c r="S379" s="222">
        <v>0</v>
      </c>
      <c r="T379" s="223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24" t="s">
        <v>538</v>
      </c>
      <c r="AT379" s="224" t="s">
        <v>193</v>
      </c>
      <c r="AU379" s="224" t="s">
        <v>82</v>
      </c>
      <c r="AY379" s="16" t="s">
        <v>118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6" t="s">
        <v>80</v>
      </c>
      <c r="BK379" s="225">
        <f>ROUND(I379*H379,2)</f>
        <v>0</v>
      </c>
      <c r="BL379" s="16" t="s">
        <v>538</v>
      </c>
      <c r="BM379" s="224" t="s">
        <v>539</v>
      </c>
    </row>
    <row r="380" s="2" customFormat="1">
      <c r="A380" s="37"/>
      <c r="B380" s="38"/>
      <c r="C380" s="39"/>
      <c r="D380" s="226" t="s">
        <v>129</v>
      </c>
      <c r="E380" s="39"/>
      <c r="F380" s="227" t="s">
        <v>540</v>
      </c>
      <c r="G380" s="39"/>
      <c r="H380" s="39"/>
      <c r="I380" s="131"/>
      <c r="J380" s="39"/>
      <c r="K380" s="39"/>
      <c r="L380" s="43"/>
      <c r="M380" s="228"/>
      <c r="N380" s="229"/>
      <c r="O380" s="83"/>
      <c r="P380" s="83"/>
      <c r="Q380" s="83"/>
      <c r="R380" s="83"/>
      <c r="S380" s="83"/>
      <c r="T380" s="84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129</v>
      </c>
      <c r="AU380" s="16" t="s">
        <v>82</v>
      </c>
    </row>
    <row r="381" s="13" customFormat="1">
      <c r="A381" s="13"/>
      <c r="B381" s="230"/>
      <c r="C381" s="231"/>
      <c r="D381" s="226" t="s">
        <v>131</v>
      </c>
      <c r="E381" s="232" t="s">
        <v>19</v>
      </c>
      <c r="F381" s="233" t="s">
        <v>541</v>
      </c>
      <c r="G381" s="231"/>
      <c r="H381" s="234">
        <v>47.5</v>
      </c>
      <c r="I381" s="235"/>
      <c r="J381" s="231"/>
      <c r="K381" s="231"/>
      <c r="L381" s="236"/>
      <c r="M381" s="237"/>
      <c r="N381" s="238"/>
      <c r="O381" s="238"/>
      <c r="P381" s="238"/>
      <c r="Q381" s="238"/>
      <c r="R381" s="238"/>
      <c r="S381" s="238"/>
      <c r="T381" s="23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0" t="s">
        <v>131</v>
      </c>
      <c r="AU381" s="240" t="s">
        <v>82</v>
      </c>
      <c r="AV381" s="13" t="s">
        <v>82</v>
      </c>
      <c r="AW381" s="13" t="s">
        <v>34</v>
      </c>
      <c r="AX381" s="13" t="s">
        <v>80</v>
      </c>
      <c r="AY381" s="240" t="s">
        <v>118</v>
      </c>
    </row>
    <row r="382" s="2" customFormat="1" ht="21.75" customHeight="1">
      <c r="A382" s="37"/>
      <c r="B382" s="38"/>
      <c r="C382" s="213" t="s">
        <v>542</v>
      </c>
      <c r="D382" s="213" t="s">
        <v>120</v>
      </c>
      <c r="E382" s="214" t="s">
        <v>543</v>
      </c>
      <c r="F382" s="215" t="s">
        <v>544</v>
      </c>
      <c r="G382" s="216" t="s">
        <v>231</v>
      </c>
      <c r="H382" s="217">
        <v>47.5</v>
      </c>
      <c r="I382" s="218"/>
      <c r="J382" s="219">
        <f>ROUND(I382*H382,2)</f>
        <v>0</v>
      </c>
      <c r="K382" s="215" t="s">
        <v>124</v>
      </c>
      <c r="L382" s="43"/>
      <c r="M382" s="220" t="s">
        <v>19</v>
      </c>
      <c r="N382" s="221" t="s">
        <v>43</v>
      </c>
      <c r="O382" s="83"/>
      <c r="P382" s="222">
        <f>O382*H382</f>
        <v>0</v>
      </c>
      <c r="Q382" s="222">
        <v>0</v>
      </c>
      <c r="R382" s="222">
        <f>Q382*H382</f>
        <v>0</v>
      </c>
      <c r="S382" s="222">
        <v>0</v>
      </c>
      <c r="T382" s="223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24" t="s">
        <v>452</v>
      </c>
      <c r="AT382" s="224" t="s">
        <v>120</v>
      </c>
      <c r="AU382" s="224" t="s">
        <v>82</v>
      </c>
      <c r="AY382" s="16" t="s">
        <v>118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6" t="s">
        <v>80</v>
      </c>
      <c r="BK382" s="225">
        <f>ROUND(I382*H382,2)</f>
        <v>0</v>
      </c>
      <c r="BL382" s="16" t="s">
        <v>452</v>
      </c>
      <c r="BM382" s="224" t="s">
        <v>545</v>
      </c>
    </row>
    <row r="383" s="2" customFormat="1">
      <c r="A383" s="37"/>
      <c r="B383" s="38"/>
      <c r="C383" s="39"/>
      <c r="D383" s="226" t="s">
        <v>127</v>
      </c>
      <c r="E383" s="39"/>
      <c r="F383" s="227" t="s">
        <v>546</v>
      </c>
      <c r="G383" s="39"/>
      <c r="H383" s="39"/>
      <c r="I383" s="131"/>
      <c r="J383" s="39"/>
      <c r="K383" s="39"/>
      <c r="L383" s="43"/>
      <c r="M383" s="228"/>
      <c r="N383" s="229"/>
      <c r="O383" s="83"/>
      <c r="P383" s="83"/>
      <c r="Q383" s="83"/>
      <c r="R383" s="83"/>
      <c r="S383" s="83"/>
      <c r="T383" s="84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127</v>
      </c>
      <c r="AU383" s="16" t="s">
        <v>82</v>
      </c>
    </row>
    <row r="384" s="2" customFormat="1">
      <c r="A384" s="37"/>
      <c r="B384" s="38"/>
      <c r="C384" s="39"/>
      <c r="D384" s="226" t="s">
        <v>129</v>
      </c>
      <c r="E384" s="39"/>
      <c r="F384" s="227" t="s">
        <v>525</v>
      </c>
      <c r="G384" s="39"/>
      <c r="H384" s="39"/>
      <c r="I384" s="131"/>
      <c r="J384" s="39"/>
      <c r="K384" s="39"/>
      <c r="L384" s="43"/>
      <c r="M384" s="228"/>
      <c r="N384" s="229"/>
      <c r="O384" s="83"/>
      <c r="P384" s="83"/>
      <c r="Q384" s="83"/>
      <c r="R384" s="83"/>
      <c r="S384" s="83"/>
      <c r="T384" s="84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129</v>
      </c>
      <c r="AU384" s="16" t="s">
        <v>82</v>
      </c>
    </row>
    <row r="385" s="13" customFormat="1">
      <c r="A385" s="13"/>
      <c r="B385" s="230"/>
      <c r="C385" s="231"/>
      <c r="D385" s="226" t="s">
        <v>131</v>
      </c>
      <c r="E385" s="232" t="s">
        <v>19</v>
      </c>
      <c r="F385" s="233" t="s">
        <v>541</v>
      </c>
      <c r="G385" s="231"/>
      <c r="H385" s="234">
        <v>47.5</v>
      </c>
      <c r="I385" s="235"/>
      <c r="J385" s="231"/>
      <c r="K385" s="231"/>
      <c r="L385" s="236"/>
      <c r="M385" s="237"/>
      <c r="N385" s="238"/>
      <c r="O385" s="238"/>
      <c r="P385" s="238"/>
      <c r="Q385" s="238"/>
      <c r="R385" s="238"/>
      <c r="S385" s="238"/>
      <c r="T385" s="23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0" t="s">
        <v>131</v>
      </c>
      <c r="AU385" s="240" t="s">
        <v>82</v>
      </c>
      <c r="AV385" s="13" t="s">
        <v>82</v>
      </c>
      <c r="AW385" s="13" t="s">
        <v>34</v>
      </c>
      <c r="AX385" s="13" t="s">
        <v>80</v>
      </c>
      <c r="AY385" s="240" t="s">
        <v>118</v>
      </c>
    </row>
    <row r="386" s="2" customFormat="1" ht="16.5" customHeight="1">
      <c r="A386" s="37"/>
      <c r="B386" s="38"/>
      <c r="C386" s="241" t="s">
        <v>547</v>
      </c>
      <c r="D386" s="241" t="s">
        <v>193</v>
      </c>
      <c r="E386" s="242" t="s">
        <v>548</v>
      </c>
      <c r="F386" s="243" t="s">
        <v>549</v>
      </c>
      <c r="G386" s="244" t="s">
        <v>202</v>
      </c>
      <c r="H386" s="245">
        <v>4</v>
      </c>
      <c r="I386" s="246"/>
      <c r="J386" s="247">
        <f>ROUND(I386*H386,2)</f>
        <v>0</v>
      </c>
      <c r="K386" s="243" t="s">
        <v>124</v>
      </c>
      <c r="L386" s="248"/>
      <c r="M386" s="249" t="s">
        <v>19</v>
      </c>
      <c r="N386" s="250" t="s">
        <v>43</v>
      </c>
      <c r="O386" s="83"/>
      <c r="P386" s="222">
        <f>O386*H386</f>
        <v>0</v>
      </c>
      <c r="Q386" s="222">
        <v>0.00020000000000000001</v>
      </c>
      <c r="R386" s="222">
        <f>Q386*H386</f>
        <v>0.00080000000000000004</v>
      </c>
      <c r="S386" s="222">
        <v>0</v>
      </c>
      <c r="T386" s="223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24" t="s">
        <v>538</v>
      </c>
      <c r="AT386" s="224" t="s">
        <v>193</v>
      </c>
      <c r="AU386" s="224" t="s">
        <v>82</v>
      </c>
      <c r="AY386" s="16" t="s">
        <v>118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6" t="s">
        <v>80</v>
      </c>
      <c r="BK386" s="225">
        <f>ROUND(I386*H386,2)</f>
        <v>0</v>
      </c>
      <c r="BL386" s="16" t="s">
        <v>538</v>
      </c>
      <c r="BM386" s="224" t="s">
        <v>550</v>
      </c>
    </row>
    <row r="387" s="2" customFormat="1">
      <c r="A387" s="37"/>
      <c r="B387" s="38"/>
      <c r="C387" s="39"/>
      <c r="D387" s="226" t="s">
        <v>129</v>
      </c>
      <c r="E387" s="39"/>
      <c r="F387" s="227" t="s">
        <v>525</v>
      </c>
      <c r="G387" s="39"/>
      <c r="H387" s="39"/>
      <c r="I387" s="131"/>
      <c r="J387" s="39"/>
      <c r="K387" s="39"/>
      <c r="L387" s="43"/>
      <c r="M387" s="228"/>
      <c r="N387" s="229"/>
      <c r="O387" s="83"/>
      <c r="P387" s="83"/>
      <c r="Q387" s="83"/>
      <c r="R387" s="83"/>
      <c r="S387" s="83"/>
      <c r="T387" s="84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129</v>
      </c>
      <c r="AU387" s="16" t="s">
        <v>82</v>
      </c>
    </row>
    <row r="388" s="13" customFormat="1">
      <c r="A388" s="13"/>
      <c r="B388" s="230"/>
      <c r="C388" s="231"/>
      <c r="D388" s="226" t="s">
        <v>131</v>
      </c>
      <c r="E388" s="232" t="s">
        <v>19</v>
      </c>
      <c r="F388" s="233" t="s">
        <v>125</v>
      </c>
      <c r="G388" s="231"/>
      <c r="H388" s="234">
        <v>4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0" t="s">
        <v>131</v>
      </c>
      <c r="AU388" s="240" t="s">
        <v>82</v>
      </c>
      <c r="AV388" s="13" t="s">
        <v>82</v>
      </c>
      <c r="AW388" s="13" t="s">
        <v>34</v>
      </c>
      <c r="AX388" s="13" t="s">
        <v>80</v>
      </c>
      <c r="AY388" s="240" t="s">
        <v>118</v>
      </c>
    </row>
    <row r="389" s="2" customFormat="1" ht="16.5" customHeight="1">
      <c r="A389" s="37"/>
      <c r="B389" s="38"/>
      <c r="C389" s="241" t="s">
        <v>551</v>
      </c>
      <c r="D389" s="241" t="s">
        <v>193</v>
      </c>
      <c r="E389" s="242" t="s">
        <v>552</v>
      </c>
      <c r="F389" s="243" t="s">
        <v>553</v>
      </c>
      <c r="G389" s="244" t="s">
        <v>202</v>
      </c>
      <c r="H389" s="245">
        <v>1</v>
      </c>
      <c r="I389" s="246"/>
      <c r="J389" s="247">
        <f>ROUND(I389*H389,2)</f>
        <v>0</v>
      </c>
      <c r="K389" s="243" t="s">
        <v>317</v>
      </c>
      <c r="L389" s="248"/>
      <c r="M389" s="249" t="s">
        <v>19</v>
      </c>
      <c r="N389" s="250" t="s">
        <v>43</v>
      </c>
      <c r="O389" s="83"/>
      <c r="P389" s="222">
        <f>O389*H389</f>
        <v>0</v>
      </c>
      <c r="Q389" s="222">
        <v>0</v>
      </c>
      <c r="R389" s="222">
        <f>Q389*H389</f>
        <v>0</v>
      </c>
      <c r="S389" s="222">
        <v>0</v>
      </c>
      <c r="T389" s="223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24" t="s">
        <v>502</v>
      </c>
      <c r="AT389" s="224" t="s">
        <v>193</v>
      </c>
      <c r="AU389" s="224" t="s">
        <v>82</v>
      </c>
      <c r="AY389" s="16" t="s">
        <v>118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6" t="s">
        <v>80</v>
      </c>
      <c r="BK389" s="225">
        <f>ROUND(I389*H389,2)</f>
        <v>0</v>
      </c>
      <c r="BL389" s="16" t="s">
        <v>452</v>
      </c>
      <c r="BM389" s="224" t="s">
        <v>554</v>
      </c>
    </row>
    <row r="390" s="2" customFormat="1">
      <c r="A390" s="37"/>
      <c r="B390" s="38"/>
      <c r="C390" s="39"/>
      <c r="D390" s="226" t="s">
        <v>129</v>
      </c>
      <c r="E390" s="39"/>
      <c r="F390" s="227" t="s">
        <v>525</v>
      </c>
      <c r="G390" s="39"/>
      <c r="H390" s="39"/>
      <c r="I390" s="131"/>
      <c r="J390" s="39"/>
      <c r="K390" s="39"/>
      <c r="L390" s="43"/>
      <c r="M390" s="228"/>
      <c r="N390" s="229"/>
      <c r="O390" s="83"/>
      <c r="P390" s="83"/>
      <c r="Q390" s="83"/>
      <c r="R390" s="83"/>
      <c r="S390" s="83"/>
      <c r="T390" s="84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129</v>
      </c>
      <c r="AU390" s="16" t="s">
        <v>82</v>
      </c>
    </row>
    <row r="391" s="13" customFormat="1">
      <c r="A391" s="13"/>
      <c r="B391" s="230"/>
      <c r="C391" s="231"/>
      <c r="D391" s="226" t="s">
        <v>131</v>
      </c>
      <c r="E391" s="232" t="s">
        <v>19</v>
      </c>
      <c r="F391" s="233" t="s">
        <v>80</v>
      </c>
      <c r="G391" s="231"/>
      <c r="H391" s="234">
        <v>1</v>
      </c>
      <c r="I391" s="235"/>
      <c r="J391" s="231"/>
      <c r="K391" s="231"/>
      <c r="L391" s="236"/>
      <c r="M391" s="237"/>
      <c r="N391" s="238"/>
      <c r="O391" s="238"/>
      <c r="P391" s="238"/>
      <c r="Q391" s="238"/>
      <c r="R391" s="238"/>
      <c r="S391" s="238"/>
      <c r="T391" s="23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0" t="s">
        <v>131</v>
      </c>
      <c r="AU391" s="240" t="s">
        <v>82</v>
      </c>
      <c r="AV391" s="13" t="s">
        <v>82</v>
      </c>
      <c r="AW391" s="13" t="s">
        <v>34</v>
      </c>
      <c r="AX391" s="13" t="s">
        <v>80</v>
      </c>
      <c r="AY391" s="240" t="s">
        <v>118</v>
      </c>
    </row>
    <row r="392" s="2" customFormat="1" ht="16.5" customHeight="1">
      <c r="A392" s="37"/>
      <c r="B392" s="38"/>
      <c r="C392" s="213" t="s">
        <v>555</v>
      </c>
      <c r="D392" s="213" t="s">
        <v>120</v>
      </c>
      <c r="E392" s="214" t="s">
        <v>556</v>
      </c>
      <c r="F392" s="215" t="s">
        <v>557</v>
      </c>
      <c r="G392" s="216" t="s">
        <v>202</v>
      </c>
      <c r="H392" s="217">
        <v>5</v>
      </c>
      <c r="I392" s="218"/>
      <c r="J392" s="219">
        <f>ROUND(I392*H392,2)</f>
        <v>0</v>
      </c>
      <c r="K392" s="215" t="s">
        <v>124</v>
      </c>
      <c r="L392" s="43"/>
      <c r="M392" s="220" t="s">
        <v>19</v>
      </c>
      <c r="N392" s="221" t="s">
        <v>43</v>
      </c>
      <c r="O392" s="83"/>
      <c r="P392" s="222">
        <f>O392*H392</f>
        <v>0</v>
      </c>
      <c r="Q392" s="222">
        <v>0</v>
      </c>
      <c r="R392" s="222">
        <f>Q392*H392</f>
        <v>0</v>
      </c>
      <c r="S392" s="222">
        <v>0</v>
      </c>
      <c r="T392" s="223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24" t="s">
        <v>452</v>
      </c>
      <c r="AT392" s="224" t="s">
        <v>120</v>
      </c>
      <c r="AU392" s="224" t="s">
        <v>82</v>
      </c>
      <c r="AY392" s="16" t="s">
        <v>118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6" t="s">
        <v>80</v>
      </c>
      <c r="BK392" s="225">
        <f>ROUND(I392*H392,2)</f>
        <v>0</v>
      </c>
      <c r="BL392" s="16" t="s">
        <v>452</v>
      </c>
      <c r="BM392" s="224" t="s">
        <v>558</v>
      </c>
    </row>
    <row r="393" s="2" customFormat="1">
      <c r="A393" s="37"/>
      <c r="B393" s="38"/>
      <c r="C393" s="39"/>
      <c r="D393" s="226" t="s">
        <v>127</v>
      </c>
      <c r="E393" s="39"/>
      <c r="F393" s="227" t="s">
        <v>559</v>
      </c>
      <c r="G393" s="39"/>
      <c r="H393" s="39"/>
      <c r="I393" s="131"/>
      <c r="J393" s="39"/>
      <c r="K393" s="39"/>
      <c r="L393" s="43"/>
      <c r="M393" s="228"/>
      <c r="N393" s="229"/>
      <c r="O393" s="83"/>
      <c r="P393" s="83"/>
      <c r="Q393" s="83"/>
      <c r="R393" s="83"/>
      <c r="S393" s="83"/>
      <c r="T393" s="84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127</v>
      </c>
      <c r="AU393" s="16" t="s">
        <v>82</v>
      </c>
    </row>
    <row r="394" s="2" customFormat="1">
      <c r="A394" s="37"/>
      <c r="B394" s="38"/>
      <c r="C394" s="39"/>
      <c r="D394" s="226" t="s">
        <v>129</v>
      </c>
      <c r="E394" s="39"/>
      <c r="F394" s="227" t="s">
        <v>540</v>
      </c>
      <c r="G394" s="39"/>
      <c r="H394" s="39"/>
      <c r="I394" s="131"/>
      <c r="J394" s="39"/>
      <c r="K394" s="39"/>
      <c r="L394" s="43"/>
      <c r="M394" s="228"/>
      <c r="N394" s="229"/>
      <c r="O394" s="83"/>
      <c r="P394" s="83"/>
      <c r="Q394" s="83"/>
      <c r="R394" s="83"/>
      <c r="S394" s="83"/>
      <c r="T394" s="84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129</v>
      </c>
      <c r="AU394" s="16" t="s">
        <v>82</v>
      </c>
    </row>
    <row r="395" s="13" customFormat="1">
      <c r="A395" s="13"/>
      <c r="B395" s="230"/>
      <c r="C395" s="231"/>
      <c r="D395" s="226" t="s">
        <v>131</v>
      </c>
      <c r="E395" s="232" t="s">
        <v>19</v>
      </c>
      <c r="F395" s="233" t="s">
        <v>560</v>
      </c>
      <c r="G395" s="231"/>
      <c r="H395" s="234">
        <v>5</v>
      </c>
      <c r="I395" s="235"/>
      <c r="J395" s="231"/>
      <c r="K395" s="231"/>
      <c r="L395" s="236"/>
      <c r="M395" s="237"/>
      <c r="N395" s="238"/>
      <c r="O395" s="238"/>
      <c r="P395" s="238"/>
      <c r="Q395" s="238"/>
      <c r="R395" s="238"/>
      <c r="S395" s="238"/>
      <c r="T395" s="23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0" t="s">
        <v>131</v>
      </c>
      <c r="AU395" s="240" t="s">
        <v>82</v>
      </c>
      <c r="AV395" s="13" t="s">
        <v>82</v>
      </c>
      <c r="AW395" s="13" t="s">
        <v>34</v>
      </c>
      <c r="AX395" s="13" t="s">
        <v>80</v>
      </c>
      <c r="AY395" s="240" t="s">
        <v>118</v>
      </c>
    </row>
    <row r="396" s="2" customFormat="1" ht="16.5" customHeight="1">
      <c r="A396" s="37"/>
      <c r="B396" s="38"/>
      <c r="C396" s="213" t="s">
        <v>561</v>
      </c>
      <c r="D396" s="213" t="s">
        <v>120</v>
      </c>
      <c r="E396" s="214" t="s">
        <v>562</v>
      </c>
      <c r="F396" s="215" t="s">
        <v>563</v>
      </c>
      <c r="G396" s="216" t="s">
        <v>231</v>
      </c>
      <c r="H396" s="217">
        <v>78</v>
      </c>
      <c r="I396" s="218"/>
      <c r="J396" s="219">
        <f>ROUND(I396*H396,2)</f>
        <v>0</v>
      </c>
      <c r="K396" s="215" t="s">
        <v>124</v>
      </c>
      <c r="L396" s="43"/>
      <c r="M396" s="220" t="s">
        <v>19</v>
      </c>
      <c r="N396" s="221" t="s">
        <v>43</v>
      </c>
      <c r="O396" s="83"/>
      <c r="P396" s="222">
        <f>O396*H396</f>
        <v>0</v>
      </c>
      <c r="Q396" s="222">
        <v>1.0000000000000001E-05</v>
      </c>
      <c r="R396" s="222">
        <f>Q396*H396</f>
        <v>0.00078000000000000009</v>
      </c>
      <c r="S396" s="222">
        <v>0</v>
      </c>
      <c r="T396" s="223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24" t="s">
        <v>452</v>
      </c>
      <c r="AT396" s="224" t="s">
        <v>120</v>
      </c>
      <c r="AU396" s="224" t="s">
        <v>82</v>
      </c>
      <c r="AY396" s="16" t="s">
        <v>118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6" t="s">
        <v>80</v>
      </c>
      <c r="BK396" s="225">
        <f>ROUND(I396*H396,2)</f>
        <v>0</v>
      </c>
      <c r="BL396" s="16" t="s">
        <v>452</v>
      </c>
      <c r="BM396" s="224" t="s">
        <v>564</v>
      </c>
    </row>
    <row r="397" s="2" customFormat="1">
      <c r="A397" s="37"/>
      <c r="B397" s="38"/>
      <c r="C397" s="39"/>
      <c r="D397" s="226" t="s">
        <v>127</v>
      </c>
      <c r="E397" s="39"/>
      <c r="F397" s="227" t="s">
        <v>565</v>
      </c>
      <c r="G397" s="39"/>
      <c r="H397" s="39"/>
      <c r="I397" s="131"/>
      <c r="J397" s="39"/>
      <c r="K397" s="39"/>
      <c r="L397" s="43"/>
      <c r="M397" s="228"/>
      <c r="N397" s="229"/>
      <c r="O397" s="83"/>
      <c r="P397" s="83"/>
      <c r="Q397" s="83"/>
      <c r="R397" s="83"/>
      <c r="S397" s="83"/>
      <c r="T397" s="84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127</v>
      </c>
      <c r="AU397" s="16" t="s">
        <v>82</v>
      </c>
    </row>
    <row r="398" s="2" customFormat="1">
      <c r="A398" s="37"/>
      <c r="B398" s="38"/>
      <c r="C398" s="39"/>
      <c r="D398" s="226" t="s">
        <v>129</v>
      </c>
      <c r="E398" s="39"/>
      <c r="F398" s="227" t="s">
        <v>204</v>
      </c>
      <c r="G398" s="39"/>
      <c r="H398" s="39"/>
      <c r="I398" s="131"/>
      <c r="J398" s="39"/>
      <c r="K398" s="39"/>
      <c r="L398" s="43"/>
      <c r="M398" s="228"/>
      <c r="N398" s="229"/>
      <c r="O398" s="83"/>
      <c r="P398" s="83"/>
      <c r="Q398" s="83"/>
      <c r="R398" s="83"/>
      <c r="S398" s="83"/>
      <c r="T398" s="84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6" t="s">
        <v>129</v>
      </c>
      <c r="AU398" s="16" t="s">
        <v>82</v>
      </c>
    </row>
    <row r="399" s="13" customFormat="1">
      <c r="A399" s="13"/>
      <c r="B399" s="230"/>
      <c r="C399" s="231"/>
      <c r="D399" s="226" t="s">
        <v>131</v>
      </c>
      <c r="E399" s="232" t="s">
        <v>19</v>
      </c>
      <c r="F399" s="233" t="s">
        <v>566</v>
      </c>
      <c r="G399" s="231"/>
      <c r="H399" s="234">
        <v>78</v>
      </c>
      <c r="I399" s="235"/>
      <c r="J399" s="231"/>
      <c r="K399" s="231"/>
      <c r="L399" s="236"/>
      <c r="M399" s="237"/>
      <c r="N399" s="238"/>
      <c r="O399" s="238"/>
      <c r="P399" s="238"/>
      <c r="Q399" s="238"/>
      <c r="R399" s="238"/>
      <c r="S399" s="238"/>
      <c r="T399" s="23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0" t="s">
        <v>131</v>
      </c>
      <c r="AU399" s="240" t="s">
        <v>82</v>
      </c>
      <c r="AV399" s="13" t="s">
        <v>82</v>
      </c>
      <c r="AW399" s="13" t="s">
        <v>34</v>
      </c>
      <c r="AX399" s="13" t="s">
        <v>80</v>
      </c>
      <c r="AY399" s="240" t="s">
        <v>118</v>
      </c>
    </row>
    <row r="400" s="2" customFormat="1" ht="16.5" customHeight="1">
      <c r="A400" s="37"/>
      <c r="B400" s="38"/>
      <c r="C400" s="213" t="s">
        <v>567</v>
      </c>
      <c r="D400" s="213" t="s">
        <v>120</v>
      </c>
      <c r="E400" s="214" t="s">
        <v>568</v>
      </c>
      <c r="F400" s="215" t="s">
        <v>569</v>
      </c>
      <c r="G400" s="216" t="s">
        <v>202</v>
      </c>
      <c r="H400" s="217">
        <v>1</v>
      </c>
      <c r="I400" s="218"/>
      <c r="J400" s="219">
        <f>ROUND(I400*H400,2)</f>
        <v>0</v>
      </c>
      <c r="K400" s="215" t="s">
        <v>124</v>
      </c>
      <c r="L400" s="43"/>
      <c r="M400" s="220" t="s">
        <v>19</v>
      </c>
      <c r="N400" s="221" t="s">
        <v>43</v>
      </c>
      <c r="O400" s="83"/>
      <c r="P400" s="222">
        <f>O400*H400</f>
        <v>0</v>
      </c>
      <c r="Q400" s="222">
        <v>0</v>
      </c>
      <c r="R400" s="222">
        <f>Q400*H400</f>
        <v>0</v>
      </c>
      <c r="S400" s="222">
        <v>0</v>
      </c>
      <c r="T400" s="223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24" t="s">
        <v>452</v>
      </c>
      <c r="AT400" s="224" t="s">
        <v>120</v>
      </c>
      <c r="AU400" s="224" t="s">
        <v>82</v>
      </c>
      <c r="AY400" s="16" t="s">
        <v>118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6" t="s">
        <v>80</v>
      </c>
      <c r="BK400" s="225">
        <f>ROUND(I400*H400,2)</f>
        <v>0</v>
      </c>
      <c r="BL400" s="16" t="s">
        <v>452</v>
      </c>
      <c r="BM400" s="224" t="s">
        <v>570</v>
      </c>
    </row>
    <row r="401" s="2" customFormat="1">
      <c r="A401" s="37"/>
      <c r="B401" s="38"/>
      <c r="C401" s="39"/>
      <c r="D401" s="226" t="s">
        <v>127</v>
      </c>
      <c r="E401" s="39"/>
      <c r="F401" s="227" t="s">
        <v>571</v>
      </c>
      <c r="G401" s="39"/>
      <c r="H401" s="39"/>
      <c r="I401" s="131"/>
      <c r="J401" s="39"/>
      <c r="K401" s="39"/>
      <c r="L401" s="43"/>
      <c r="M401" s="228"/>
      <c r="N401" s="229"/>
      <c r="O401" s="83"/>
      <c r="P401" s="83"/>
      <c r="Q401" s="83"/>
      <c r="R401" s="83"/>
      <c r="S401" s="83"/>
      <c r="T401" s="84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6" t="s">
        <v>127</v>
      </c>
      <c r="AU401" s="16" t="s">
        <v>82</v>
      </c>
    </row>
    <row r="402" s="2" customFormat="1">
      <c r="A402" s="37"/>
      <c r="B402" s="38"/>
      <c r="C402" s="39"/>
      <c r="D402" s="226" t="s">
        <v>129</v>
      </c>
      <c r="E402" s="39"/>
      <c r="F402" s="227" t="s">
        <v>572</v>
      </c>
      <c r="G402" s="39"/>
      <c r="H402" s="39"/>
      <c r="I402" s="131"/>
      <c r="J402" s="39"/>
      <c r="K402" s="39"/>
      <c r="L402" s="43"/>
      <c r="M402" s="228"/>
      <c r="N402" s="229"/>
      <c r="O402" s="83"/>
      <c r="P402" s="83"/>
      <c r="Q402" s="83"/>
      <c r="R402" s="83"/>
      <c r="S402" s="83"/>
      <c r="T402" s="84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6" t="s">
        <v>129</v>
      </c>
      <c r="AU402" s="16" t="s">
        <v>82</v>
      </c>
    </row>
    <row r="403" s="13" customFormat="1">
      <c r="A403" s="13"/>
      <c r="B403" s="230"/>
      <c r="C403" s="231"/>
      <c r="D403" s="226" t="s">
        <v>131</v>
      </c>
      <c r="E403" s="232" t="s">
        <v>19</v>
      </c>
      <c r="F403" s="233" t="s">
        <v>80</v>
      </c>
      <c r="G403" s="231"/>
      <c r="H403" s="234">
        <v>1</v>
      </c>
      <c r="I403" s="235"/>
      <c r="J403" s="231"/>
      <c r="K403" s="231"/>
      <c r="L403" s="236"/>
      <c r="M403" s="237"/>
      <c r="N403" s="238"/>
      <c r="O403" s="238"/>
      <c r="P403" s="238"/>
      <c r="Q403" s="238"/>
      <c r="R403" s="238"/>
      <c r="S403" s="238"/>
      <c r="T403" s="23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0" t="s">
        <v>131</v>
      </c>
      <c r="AU403" s="240" t="s">
        <v>82</v>
      </c>
      <c r="AV403" s="13" t="s">
        <v>82</v>
      </c>
      <c r="AW403" s="13" t="s">
        <v>34</v>
      </c>
      <c r="AX403" s="13" t="s">
        <v>80</v>
      </c>
      <c r="AY403" s="240" t="s">
        <v>118</v>
      </c>
    </row>
    <row r="404" s="2" customFormat="1" ht="16.5" customHeight="1">
      <c r="A404" s="37"/>
      <c r="B404" s="38"/>
      <c r="C404" s="213" t="s">
        <v>573</v>
      </c>
      <c r="D404" s="213" t="s">
        <v>120</v>
      </c>
      <c r="E404" s="214" t="s">
        <v>574</v>
      </c>
      <c r="F404" s="215" t="s">
        <v>575</v>
      </c>
      <c r="G404" s="216" t="s">
        <v>231</v>
      </c>
      <c r="H404" s="217">
        <v>69.5</v>
      </c>
      <c r="I404" s="218"/>
      <c r="J404" s="219">
        <f>ROUND(I404*H404,2)</f>
        <v>0</v>
      </c>
      <c r="K404" s="215" t="s">
        <v>124</v>
      </c>
      <c r="L404" s="43"/>
      <c r="M404" s="220" t="s">
        <v>19</v>
      </c>
      <c r="N404" s="221" t="s">
        <v>43</v>
      </c>
      <c r="O404" s="83"/>
      <c r="P404" s="222">
        <f>O404*H404</f>
        <v>0</v>
      </c>
      <c r="Q404" s="222">
        <v>0</v>
      </c>
      <c r="R404" s="222">
        <f>Q404*H404</f>
        <v>0</v>
      </c>
      <c r="S404" s="222">
        <v>0</v>
      </c>
      <c r="T404" s="223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24" t="s">
        <v>452</v>
      </c>
      <c r="AT404" s="224" t="s">
        <v>120</v>
      </c>
      <c r="AU404" s="224" t="s">
        <v>82</v>
      </c>
      <c r="AY404" s="16" t="s">
        <v>118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6" t="s">
        <v>80</v>
      </c>
      <c r="BK404" s="225">
        <f>ROUND(I404*H404,2)</f>
        <v>0</v>
      </c>
      <c r="BL404" s="16" t="s">
        <v>452</v>
      </c>
      <c r="BM404" s="224" t="s">
        <v>576</v>
      </c>
    </row>
    <row r="405" s="2" customFormat="1">
      <c r="A405" s="37"/>
      <c r="B405" s="38"/>
      <c r="C405" s="39"/>
      <c r="D405" s="226" t="s">
        <v>127</v>
      </c>
      <c r="E405" s="39"/>
      <c r="F405" s="227" t="s">
        <v>577</v>
      </c>
      <c r="G405" s="39"/>
      <c r="H405" s="39"/>
      <c r="I405" s="131"/>
      <c r="J405" s="39"/>
      <c r="K405" s="39"/>
      <c r="L405" s="43"/>
      <c r="M405" s="228"/>
      <c r="N405" s="229"/>
      <c r="O405" s="83"/>
      <c r="P405" s="83"/>
      <c r="Q405" s="83"/>
      <c r="R405" s="83"/>
      <c r="S405" s="83"/>
      <c r="T405" s="84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6" t="s">
        <v>127</v>
      </c>
      <c r="AU405" s="16" t="s">
        <v>82</v>
      </c>
    </row>
    <row r="406" s="2" customFormat="1">
      <c r="A406" s="37"/>
      <c r="B406" s="38"/>
      <c r="C406" s="39"/>
      <c r="D406" s="226" t="s">
        <v>129</v>
      </c>
      <c r="E406" s="39"/>
      <c r="F406" s="227" t="s">
        <v>282</v>
      </c>
      <c r="G406" s="39"/>
      <c r="H406" s="39"/>
      <c r="I406" s="131"/>
      <c r="J406" s="39"/>
      <c r="K406" s="39"/>
      <c r="L406" s="43"/>
      <c r="M406" s="228"/>
      <c r="N406" s="229"/>
      <c r="O406" s="83"/>
      <c r="P406" s="83"/>
      <c r="Q406" s="83"/>
      <c r="R406" s="83"/>
      <c r="S406" s="83"/>
      <c r="T406" s="84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129</v>
      </c>
      <c r="AU406" s="16" t="s">
        <v>82</v>
      </c>
    </row>
    <row r="407" s="13" customFormat="1">
      <c r="A407" s="13"/>
      <c r="B407" s="230"/>
      <c r="C407" s="231"/>
      <c r="D407" s="226" t="s">
        <v>131</v>
      </c>
      <c r="E407" s="232" t="s">
        <v>19</v>
      </c>
      <c r="F407" s="233" t="s">
        <v>578</v>
      </c>
      <c r="G407" s="231"/>
      <c r="H407" s="234">
        <v>69.5</v>
      </c>
      <c r="I407" s="235"/>
      <c r="J407" s="231"/>
      <c r="K407" s="231"/>
      <c r="L407" s="236"/>
      <c r="M407" s="237"/>
      <c r="N407" s="238"/>
      <c r="O407" s="238"/>
      <c r="P407" s="238"/>
      <c r="Q407" s="238"/>
      <c r="R407" s="238"/>
      <c r="S407" s="238"/>
      <c r="T407" s="23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0" t="s">
        <v>131</v>
      </c>
      <c r="AU407" s="240" t="s">
        <v>82</v>
      </c>
      <c r="AV407" s="13" t="s">
        <v>82</v>
      </c>
      <c r="AW407" s="13" t="s">
        <v>34</v>
      </c>
      <c r="AX407" s="13" t="s">
        <v>80</v>
      </c>
      <c r="AY407" s="240" t="s">
        <v>118</v>
      </c>
    </row>
    <row r="408" s="2" customFormat="1" ht="16.5" customHeight="1">
      <c r="A408" s="37"/>
      <c r="B408" s="38"/>
      <c r="C408" s="213" t="s">
        <v>579</v>
      </c>
      <c r="D408" s="213" t="s">
        <v>120</v>
      </c>
      <c r="E408" s="214" t="s">
        <v>580</v>
      </c>
      <c r="F408" s="215" t="s">
        <v>581</v>
      </c>
      <c r="G408" s="216" t="s">
        <v>231</v>
      </c>
      <c r="H408" s="217">
        <v>2</v>
      </c>
      <c r="I408" s="218"/>
      <c r="J408" s="219">
        <f>ROUND(I408*H408,2)</f>
        <v>0</v>
      </c>
      <c r="K408" s="215" t="s">
        <v>124</v>
      </c>
      <c r="L408" s="43"/>
      <c r="M408" s="220" t="s">
        <v>19</v>
      </c>
      <c r="N408" s="221" t="s">
        <v>43</v>
      </c>
      <c r="O408" s="83"/>
      <c r="P408" s="222">
        <f>O408*H408</f>
        <v>0</v>
      </c>
      <c r="Q408" s="222">
        <v>0</v>
      </c>
      <c r="R408" s="222">
        <f>Q408*H408</f>
        <v>0</v>
      </c>
      <c r="S408" s="222">
        <v>0</v>
      </c>
      <c r="T408" s="223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24" t="s">
        <v>452</v>
      </c>
      <c r="AT408" s="224" t="s">
        <v>120</v>
      </c>
      <c r="AU408" s="224" t="s">
        <v>82</v>
      </c>
      <c r="AY408" s="16" t="s">
        <v>118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6" t="s">
        <v>80</v>
      </c>
      <c r="BK408" s="225">
        <f>ROUND(I408*H408,2)</f>
        <v>0</v>
      </c>
      <c r="BL408" s="16" t="s">
        <v>452</v>
      </c>
      <c r="BM408" s="224" t="s">
        <v>582</v>
      </c>
    </row>
    <row r="409" s="2" customFormat="1">
      <c r="A409" s="37"/>
      <c r="B409" s="38"/>
      <c r="C409" s="39"/>
      <c r="D409" s="226" t="s">
        <v>127</v>
      </c>
      <c r="E409" s="39"/>
      <c r="F409" s="227" t="s">
        <v>577</v>
      </c>
      <c r="G409" s="39"/>
      <c r="H409" s="39"/>
      <c r="I409" s="131"/>
      <c r="J409" s="39"/>
      <c r="K409" s="39"/>
      <c r="L409" s="43"/>
      <c r="M409" s="228"/>
      <c r="N409" s="229"/>
      <c r="O409" s="83"/>
      <c r="P409" s="83"/>
      <c r="Q409" s="83"/>
      <c r="R409" s="83"/>
      <c r="S409" s="83"/>
      <c r="T409" s="84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127</v>
      </c>
      <c r="AU409" s="16" t="s">
        <v>82</v>
      </c>
    </row>
    <row r="410" s="2" customFormat="1">
      <c r="A410" s="37"/>
      <c r="B410" s="38"/>
      <c r="C410" s="39"/>
      <c r="D410" s="226" t="s">
        <v>129</v>
      </c>
      <c r="E410" s="39"/>
      <c r="F410" s="227" t="s">
        <v>282</v>
      </c>
      <c r="G410" s="39"/>
      <c r="H410" s="39"/>
      <c r="I410" s="131"/>
      <c r="J410" s="39"/>
      <c r="K410" s="39"/>
      <c r="L410" s="43"/>
      <c r="M410" s="228"/>
      <c r="N410" s="229"/>
      <c r="O410" s="83"/>
      <c r="P410" s="83"/>
      <c r="Q410" s="83"/>
      <c r="R410" s="83"/>
      <c r="S410" s="83"/>
      <c r="T410" s="84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129</v>
      </c>
      <c r="AU410" s="16" t="s">
        <v>82</v>
      </c>
    </row>
    <row r="411" s="13" customFormat="1">
      <c r="A411" s="13"/>
      <c r="B411" s="230"/>
      <c r="C411" s="231"/>
      <c r="D411" s="226" t="s">
        <v>131</v>
      </c>
      <c r="E411" s="232" t="s">
        <v>19</v>
      </c>
      <c r="F411" s="233" t="s">
        <v>583</v>
      </c>
      <c r="G411" s="231"/>
      <c r="H411" s="234">
        <v>2</v>
      </c>
      <c r="I411" s="235"/>
      <c r="J411" s="231"/>
      <c r="K411" s="231"/>
      <c r="L411" s="236"/>
      <c r="M411" s="237"/>
      <c r="N411" s="238"/>
      <c r="O411" s="238"/>
      <c r="P411" s="238"/>
      <c r="Q411" s="238"/>
      <c r="R411" s="238"/>
      <c r="S411" s="238"/>
      <c r="T411" s="23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0" t="s">
        <v>131</v>
      </c>
      <c r="AU411" s="240" t="s">
        <v>82</v>
      </c>
      <c r="AV411" s="13" t="s">
        <v>82</v>
      </c>
      <c r="AW411" s="13" t="s">
        <v>34</v>
      </c>
      <c r="AX411" s="13" t="s">
        <v>80</v>
      </c>
      <c r="AY411" s="240" t="s">
        <v>118</v>
      </c>
    </row>
    <row r="412" s="12" customFormat="1" ht="25.92" customHeight="1">
      <c r="A412" s="12"/>
      <c r="B412" s="197"/>
      <c r="C412" s="198"/>
      <c r="D412" s="199" t="s">
        <v>71</v>
      </c>
      <c r="E412" s="200" t="s">
        <v>584</v>
      </c>
      <c r="F412" s="200" t="s">
        <v>585</v>
      </c>
      <c r="G412" s="198"/>
      <c r="H412" s="198"/>
      <c r="I412" s="201"/>
      <c r="J412" s="202">
        <f>BK412</f>
        <v>0</v>
      </c>
      <c r="K412" s="198"/>
      <c r="L412" s="203"/>
      <c r="M412" s="204"/>
      <c r="N412" s="205"/>
      <c r="O412" s="205"/>
      <c r="P412" s="206">
        <f>SUM(P413:P421)</f>
        <v>0</v>
      </c>
      <c r="Q412" s="205"/>
      <c r="R412" s="206">
        <f>SUM(R413:R421)</f>
        <v>0</v>
      </c>
      <c r="S412" s="205"/>
      <c r="T412" s="207">
        <f>SUM(T413:T421)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08" t="s">
        <v>125</v>
      </c>
      <c r="AT412" s="209" t="s">
        <v>71</v>
      </c>
      <c r="AU412" s="209" t="s">
        <v>72</v>
      </c>
      <c r="AY412" s="208" t="s">
        <v>118</v>
      </c>
      <c r="BK412" s="210">
        <f>SUM(BK413:BK421)</f>
        <v>0</v>
      </c>
    </row>
    <row r="413" s="2" customFormat="1" ht="16.5" customHeight="1">
      <c r="A413" s="37"/>
      <c r="B413" s="38"/>
      <c r="C413" s="213" t="s">
        <v>586</v>
      </c>
      <c r="D413" s="213" t="s">
        <v>120</v>
      </c>
      <c r="E413" s="214" t="s">
        <v>587</v>
      </c>
      <c r="F413" s="215" t="s">
        <v>588</v>
      </c>
      <c r="G413" s="216" t="s">
        <v>589</v>
      </c>
      <c r="H413" s="217">
        <v>24</v>
      </c>
      <c r="I413" s="218"/>
      <c r="J413" s="219">
        <f>ROUND(I413*H413,2)</f>
        <v>0</v>
      </c>
      <c r="K413" s="215" t="s">
        <v>124</v>
      </c>
      <c r="L413" s="43"/>
      <c r="M413" s="220" t="s">
        <v>19</v>
      </c>
      <c r="N413" s="221" t="s">
        <v>43</v>
      </c>
      <c r="O413" s="83"/>
      <c r="P413" s="222">
        <f>O413*H413</f>
        <v>0</v>
      </c>
      <c r="Q413" s="222">
        <v>0</v>
      </c>
      <c r="R413" s="222">
        <f>Q413*H413</f>
        <v>0</v>
      </c>
      <c r="S413" s="222">
        <v>0</v>
      </c>
      <c r="T413" s="223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24" t="s">
        <v>590</v>
      </c>
      <c r="AT413" s="224" t="s">
        <v>120</v>
      </c>
      <c r="AU413" s="224" t="s">
        <v>80</v>
      </c>
      <c r="AY413" s="16" t="s">
        <v>118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6" t="s">
        <v>80</v>
      </c>
      <c r="BK413" s="225">
        <f>ROUND(I413*H413,2)</f>
        <v>0</v>
      </c>
      <c r="BL413" s="16" t="s">
        <v>590</v>
      </c>
      <c r="BM413" s="224" t="s">
        <v>591</v>
      </c>
    </row>
    <row r="414" s="2" customFormat="1">
      <c r="A414" s="37"/>
      <c r="B414" s="38"/>
      <c r="C414" s="39"/>
      <c r="D414" s="226" t="s">
        <v>129</v>
      </c>
      <c r="E414" s="39"/>
      <c r="F414" s="227" t="s">
        <v>592</v>
      </c>
      <c r="G414" s="39"/>
      <c r="H414" s="39"/>
      <c r="I414" s="131"/>
      <c r="J414" s="39"/>
      <c r="K414" s="39"/>
      <c r="L414" s="43"/>
      <c r="M414" s="228"/>
      <c r="N414" s="229"/>
      <c r="O414" s="83"/>
      <c r="P414" s="83"/>
      <c r="Q414" s="83"/>
      <c r="R414" s="83"/>
      <c r="S414" s="83"/>
      <c r="T414" s="84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6" t="s">
        <v>129</v>
      </c>
      <c r="AU414" s="16" t="s">
        <v>80</v>
      </c>
    </row>
    <row r="415" s="13" customFormat="1">
      <c r="A415" s="13"/>
      <c r="B415" s="230"/>
      <c r="C415" s="231"/>
      <c r="D415" s="226" t="s">
        <v>131</v>
      </c>
      <c r="E415" s="232" t="s">
        <v>19</v>
      </c>
      <c r="F415" s="233" t="s">
        <v>253</v>
      </c>
      <c r="G415" s="231"/>
      <c r="H415" s="234">
        <v>24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0" t="s">
        <v>131</v>
      </c>
      <c r="AU415" s="240" t="s">
        <v>80</v>
      </c>
      <c r="AV415" s="13" t="s">
        <v>82</v>
      </c>
      <c r="AW415" s="13" t="s">
        <v>34</v>
      </c>
      <c r="AX415" s="13" t="s">
        <v>80</v>
      </c>
      <c r="AY415" s="240" t="s">
        <v>118</v>
      </c>
    </row>
    <row r="416" s="2" customFormat="1" ht="16.5" customHeight="1">
      <c r="A416" s="37"/>
      <c r="B416" s="38"/>
      <c r="C416" s="213" t="s">
        <v>593</v>
      </c>
      <c r="D416" s="213" t="s">
        <v>120</v>
      </c>
      <c r="E416" s="214" t="s">
        <v>594</v>
      </c>
      <c r="F416" s="215" t="s">
        <v>595</v>
      </c>
      <c r="G416" s="216" t="s">
        <v>589</v>
      </c>
      <c r="H416" s="217">
        <v>8</v>
      </c>
      <c r="I416" s="218"/>
      <c r="J416" s="219">
        <f>ROUND(I416*H416,2)</f>
        <v>0</v>
      </c>
      <c r="K416" s="215" t="s">
        <v>124</v>
      </c>
      <c r="L416" s="43"/>
      <c r="M416" s="220" t="s">
        <v>19</v>
      </c>
      <c r="N416" s="221" t="s">
        <v>43</v>
      </c>
      <c r="O416" s="83"/>
      <c r="P416" s="222">
        <f>O416*H416</f>
        <v>0</v>
      </c>
      <c r="Q416" s="222">
        <v>0</v>
      </c>
      <c r="R416" s="222">
        <f>Q416*H416</f>
        <v>0</v>
      </c>
      <c r="S416" s="222">
        <v>0</v>
      </c>
      <c r="T416" s="223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24" t="s">
        <v>590</v>
      </c>
      <c r="AT416" s="224" t="s">
        <v>120</v>
      </c>
      <c r="AU416" s="224" t="s">
        <v>80</v>
      </c>
      <c r="AY416" s="16" t="s">
        <v>118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6" t="s">
        <v>80</v>
      </c>
      <c r="BK416" s="225">
        <f>ROUND(I416*H416,2)</f>
        <v>0</v>
      </c>
      <c r="BL416" s="16" t="s">
        <v>590</v>
      </c>
      <c r="BM416" s="224" t="s">
        <v>596</v>
      </c>
    </row>
    <row r="417" s="2" customFormat="1">
      <c r="A417" s="37"/>
      <c r="B417" s="38"/>
      <c r="C417" s="39"/>
      <c r="D417" s="226" t="s">
        <v>129</v>
      </c>
      <c r="E417" s="39"/>
      <c r="F417" s="227" t="s">
        <v>597</v>
      </c>
      <c r="G417" s="39"/>
      <c r="H417" s="39"/>
      <c r="I417" s="131"/>
      <c r="J417" s="39"/>
      <c r="K417" s="39"/>
      <c r="L417" s="43"/>
      <c r="M417" s="228"/>
      <c r="N417" s="229"/>
      <c r="O417" s="83"/>
      <c r="P417" s="83"/>
      <c r="Q417" s="83"/>
      <c r="R417" s="83"/>
      <c r="S417" s="83"/>
      <c r="T417" s="84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6" t="s">
        <v>129</v>
      </c>
      <c r="AU417" s="16" t="s">
        <v>80</v>
      </c>
    </row>
    <row r="418" s="13" customFormat="1">
      <c r="A418" s="13"/>
      <c r="B418" s="230"/>
      <c r="C418" s="231"/>
      <c r="D418" s="226" t="s">
        <v>131</v>
      </c>
      <c r="E418" s="232" t="s">
        <v>19</v>
      </c>
      <c r="F418" s="233" t="s">
        <v>165</v>
      </c>
      <c r="G418" s="231"/>
      <c r="H418" s="234">
        <v>8</v>
      </c>
      <c r="I418" s="235"/>
      <c r="J418" s="231"/>
      <c r="K418" s="231"/>
      <c r="L418" s="236"/>
      <c r="M418" s="237"/>
      <c r="N418" s="238"/>
      <c r="O418" s="238"/>
      <c r="P418" s="238"/>
      <c r="Q418" s="238"/>
      <c r="R418" s="238"/>
      <c r="S418" s="238"/>
      <c r="T418" s="23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0" t="s">
        <v>131</v>
      </c>
      <c r="AU418" s="240" t="s">
        <v>80</v>
      </c>
      <c r="AV418" s="13" t="s">
        <v>82</v>
      </c>
      <c r="AW418" s="13" t="s">
        <v>34</v>
      </c>
      <c r="AX418" s="13" t="s">
        <v>80</v>
      </c>
      <c r="AY418" s="240" t="s">
        <v>118</v>
      </c>
    </row>
    <row r="419" s="2" customFormat="1" ht="16.5" customHeight="1">
      <c r="A419" s="37"/>
      <c r="B419" s="38"/>
      <c r="C419" s="213" t="s">
        <v>598</v>
      </c>
      <c r="D419" s="213" t="s">
        <v>120</v>
      </c>
      <c r="E419" s="214" t="s">
        <v>599</v>
      </c>
      <c r="F419" s="215" t="s">
        <v>600</v>
      </c>
      <c r="G419" s="216" t="s">
        <v>589</v>
      </c>
      <c r="H419" s="217">
        <v>12</v>
      </c>
      <c r="I419" s="218"/>
      <c r="J419" s="219">
        <f>ROUND(I419*H419,2)</f>
        <v>0</v>
      </c>
      <c r="K419" s="215" t="s">
        <v>124</v>
      </c>
      <c r="L419" s="43"/>
      <c r="M419" s="220" t="s">
        <v>19</v>
      </c>
      <c r="N419" s="221" t="s">
        <v>43</v>
      </c>
      <c r="O419" s="83"/>
      <c r="P419" s="222">
        <f>O419*H419</f>
        <v>0</v>
      </c>
      <c r="Q419" s="222">
        <v>0</v>
      </c>
      <c r="R419" s="222">
        <f>Q419*H419</f>
        <v>0</v>
      </c>
      <c r="S419" s="222">
        <v>0</v>
      </c>
      <c r="T419" s="223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24" t="s">
        <v>590</v>
      </c>
      <c r="AT419" s="224" t="s">
        <v>120</v>
      </c>
      <c r="AU419" s="224" t="s">
        <v>80</v>
      </c>
      <c r="AY419" s="16" t="s">
        <v>118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6" t="s">
        <v>80</v>
      </c>
      <c r="BK419" s="225">
        <f>ROUND(I419*H419,2)</f>
        <v>0</v>
      </c>
      <c r="BL419" s="16" t="s">
        <v>590</v>
      </c>
      <c r="BM419" s="224" t="s">
        <v>601</v>
      </c>
    </row>
    <row r="420" s="2" customFormat="1">
      <c r="A420" s="37"/>
      <c r="B420" s="38"/>
      <c r="C420" s="39"/>
      <c r="D420" s="226" t="s">
        <v>129</v>
      </c>
      <c r="E420" s="39"/>
      <c r="F420" s="227" t="s">
        <v>602</v>
      </c>
      <c r="G420" s="39"/>
      <c r="H420" s="39"/>
      <c r="I420" s="131"/>
      <c r="J420" s="39"/>
      <c r="K420" s="39"/>
      <c r="L420" s="43"/>
      <c r="M420" s="228"/>
      <c r="N420" s="229"/>
      <c r="O420" s="83"/>
      <c r="P420" s="83"/>
      <c r="Q420" s="83"/>
      <c r="R420" s="83"/>
      <c r="S420" s="83"/>
      <c r="T420" s="84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16" t="s">
        <v>129</v>
      </c>
      <c r="AU420" s="16" t="s">
        <v>80</v>
      </c>
    </row>
    <row r="421" s="13" customFormat="1">
      <c r="A421" s="13"/>
      <c r="B421" s="230"/>
      <c r="C421" s="231"/>
      <c r="D421" s="226" t="s">
        <v>131</v>
      </c>
      <c r="E421" s="232" t="s">
        <v>19</v>
      </c>
      <c r="F421" s="233" t="s">
        <v>188</v>
      </c>
      <c r="G421" s="231"/>
      <c r="H421" s="234">
        <v>12</v>
      </c>
      <c r="I421" s="235"/>
      <c r="J421" s="231"/>
      <c r="K421" s="231"/>
      <c r="L421" s="236"/>
      <c r="M421" s="251"/>
      <c r="N421" s="252"/>
      <c r="O421" s="252"/>
      <c r="P421" s="252"/>
      <c r="Q421" s="252"/>
      <c r="R421" s="252"/>
      <c r="S421" s="252"/>
      <c r="T421" s="25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0" t="s">
        <v>131</v>
      </c>
      <c r="AU421" s="240" t="s">
        <v>80</v>
      </c>
      <c r="AV421" s="13" t="s">
        <v>82</v>
      </c>
      <c r="AW421" s="13" t="s">
        <v>34</v>
      </c>
      <c r="AX421" s="13" t="s">
        <v>80</v>
      </c>
      <c r="AY421" s="240" t="s">
        <v>118</v>
      </c>
    </row>
    <row r="422" s="2" customFormat="1" ht="6.96" customHeight="1">
      <c r="A422" s="37"/>
      <c r="B422" s="58"/>
      <c r="C422" s="59"/>
      <c r="D422" s="59"/>
      <c r="E422" s="59"/>
      <c r="F422" s="59"/>
      <c r="G422" s="59"/>
      <c r="H422" s="59"/>
      <c r="I422" s="161"/>
      <c r="J422" s="59"/>
      <c r="K422" s="59"/>
      <c r="L422" s="43"/>
      <c r="M422" s="37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</row>
  </sheetData>
  <sheetProtection sheet="1" autoFilter="0" formatColumns="0" formatRows="0" objects="1" scenarios="1" spinCount="100000" saltValue="PNDI89nIZ/u5wCEj5s9OxFTLBVkFOoMNXnKxNGTe3w+ESpWsi6mFVqxLbm9V171WesIbgsi1C4CHKEq1POnVcQ==" hashValue="t0Jx0bkNFHimZaUzIR4hh98r1TstSoV9d78EZeyHvNkbUelrK+k7lmPhGMSD1Ies04S2ZxcnUyWYokP9/C0v5A==" algorithmName="SHA-512" password="CC35"/>
  <autoFilter ref="C91:K421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4" customWidth="1"/>
    <col min="2" max="2" width="1.667969" style="254" customWidth="1"/>
    <col min="3" max="4" width="5" style="254" customWidth="1"/>
    <col min="5" max="5" width="11.66016" style="254" customWidth="1"/>
    <col min="6" max="6" width="9.160156" style="254" customWidth="1"/>
    <col min="7" max="7" width="5" style="254" customWidth="1"/>
    <col min="8" max="8" width="77.83203" style="254" customWidth="1"/>
    <col min="9" max="10" width="20" style="254" customWidth="1"/>
    <col min="11" max="11" width="1.667969" style="254" customWidth="1"/>
  </cols>
  <sheetData>
    <row r="1" s="1" customFormat="1" ht="37.5" customHeight="1"/>
    <row r="2" s="1" customFormat="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="14" customFormat="1" ht="45" customHeight="1">
      <c r="B3" s="258"/>
      <c r="C3" s="259" t="s">
        <v>603</v>
      </c>
      <c r="D3" s="259"/>
      <c r="E3" s="259"/>
      <c r="F3" s="259"/>
      <c r="G3" s="259"/>
      <c r="H3" s="259"/>
      <c r="I3" s="259"/>
      <c r="J3" s="259"/>
      <c r="K3" s="260"/>
    </row>
    <row r="4" s="1" customFormat="1" ht="25.5" customHeight="1">
      <c r="B4" s="261"/>
      <c r="C4" s="262" t="s">
        <v>604</v>
      </c>
      <c r="D4" s="262"/>
      <c r="E4" s="262"/>
      <c r="F4" s="262"/>
      <c r="G4" s="262"/>
      <c r="H4" s="262"/>
      <c r="I4" s="262"/>
      <c r="J4" s="262"/>
      <c r="K4" s="263"/>
    </row>
    <row r="5" s="1" customFormat="1" ht="5.25" customHeight="1">
      <c r="B5" s="261"/>
      <c r="C5" s="264"/>
      <c r="D5" s="264"/>
      <c r="E5" s="264"/>
      <c r="F5" s="264"/>
      <c r="G5" s="264"/>
      <c r="H5" s="264"/>
      <c r="I5" s="264"/>
      <c r="J5" s="264"/>
      <c r="K5" s="263"/>
    </row>
    <row r="6" s="1" customFormat="1" ht="15" customHeight="1">
      <c r="B6" s="261"/>
      <c r="C6" s="265" t="s">
        <v>605</v>
      </c>
      <c r="D6" s="265"/>
      <c r="E6" s="265"/>
      <c r="F6" s="265"/>
      <c r="G6" s="265"/>
      <c r="H6" s="265"/>
      <c r="I6" s="265"/>
      <c r="J6" s="265"/>
      <c r="K6" s="263"/>
    </row>
    <row r="7" s="1" customFormat="1" ht="15" customHeight="1">
      <c r="B7" s="266"/>
      <c r="C7" s="265" t="s">
        <v>606</v>
      </c>
      <c r="D7" s="265"/>
      <c r="E7" s="265"/>
      <c r="F7" s="265"/>
      <c r="G7" s="265"/>
      <c r="H7" s="265"/>
      <c r="I7" s="265"/>
      <c r="J7" s="265"/>
      <c r="K7" s="263"/>
    </row>
    <row r="8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="1" customFormat="1" ht="15" customHeight="1">
      <c r="B9" s="266"/>
      <c r="C9" s="265" t="s">
        <v>607</v>
      </c>
      <c r="D9" s="265"/>
      <c r="E9" s="265"/>
      <c r="F9" s="265"/>
      <c r="G9" s="265"/>
      <c r="H9" s="265"/>
      <c r="I9" s="265"/>
      <c r="J9" s="265"/>
      <c r="K9" s="263"/>
    </row>
    <row r="10" s="1" customFormat="1" ht="15" customHeight="1">
      <c r="B10" s="266"/>
      <c r="C10" s="265"/>
      <c r="D10" s="265" t="s">
        <v>608</v>
      </c>
      <c r="E10" s="265"/>
      <c r="F10" s="265"/>
      <c r="G10" s="265"/>
      <c r="H10" s="265"/>
      <c r="I10" s="265"/>
      <c r="J10" s="265"/>
      <c r="K10" s="263"/>
    </row>
    <row r="11" s="1" customFormat="1" ht="15" customHeight="1">
      <c r="B11" s="266"/>
      <c r="C11" s="267"/>
      <c r="D11" s="265" t="s">
        <v>609</v>
      </c>
      <c r="E11" s="265"/>
      <c r="F11" s="265"/>
      <c r="G11" s="265"/>
      <c r="H11" s="265"/>
      <c r="I11" s="265"/>
      <c r="J11" s="265"/>
      <c r="K11" s="263"/>
    </row>
    <row r="12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="1" customFormat="1" ht="15" customHeight="1">
      <c r="B13" s="266"/>
      <c r="C13" s="267"/>
      <c r="D13" s="268" t="s">
        <v>610</v>
      </c>
      <c r="E13" s="265"/>
      <c r="F13" s="265"/>
      <c r="G13" s="265"/>
      <c r="H13" s="265"/>
      <c r="I13" s="265"/>
      <c r="J13" s="265"/>
      <c r="K13" s="263"/>
    </row>
    <row r="14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="1" customFormat="1" ht="15" customHeight="1">
      <c r="B15" s="266"/>
      <c r="C15" s="267"/>
      <c r="D15" s="265" t="s">
        <v>611</v>
      </c>
      <c r="E15" s="265"/>
      <c r="F15" s="265"/>
      <c r="G15" s="265"/>
      <c r="H15" s="265"/>
      <c r="I15" s="265"/>
      <c r="J15" s="265"/>
      <c r="K15" s="263"/>
    </row>
    <row r="16" s="1" customFormat="1" ht="15" customHeight="1">
      <c r="B16" s="266"/>
      <c r="C16" s="267"/>
      <c r="D16" s="265" t="s">
        <v>612</v>
      </c>
      <c r="E16" s="265"/>
      <c r="F16" s="265"/>
      <c r="G16" s="265"/>
      <c r="H16" s="265"/>
      <c r="I16" s="265"/>
      <c r="J16" s="265"/>
      <c r="K16" s="263"/>
    </row>
    <row r="17" s="1" customFormat="1" ht="15" customHeight="1">
      <c r="B17" s="266"/>
      <c r="C17" s="267"/>
      <c r="D17" s="265" t="s">
        <v>613</v>
      </c>
      <c r="E17" s="265"/>
      <c r="F17" s="265"/>
      <c r="G17" s="265"/>
      <c r="H17" s="265"/>
      <c r="I17" s="265"/>
      <c r="J17" s="265"/>
      <c r="K17" s="263"/>
    </row>
    <row r="18" s="1" customFormat="1" ht="15" customHeight="1">
      <c r="B18" s="266"/>
      <c r="C18" s="267"/>
      <c r="D18" s="267"/>
      <c r="E18" s="269" t="s">
        <v>79</v>
      </c>
      <c r="F18" s="265" t="s">
        <v>614</v>
      </c>
      <c r="G18" s="265"/>
      <c r="H18" s="265"/>
      <c r="I18" s="265"/>
      <c r="J18" s="265"/>
      <c r="K18" s="263"/>
    </row>
    <row r="19" s="1" customFormat="1" ht="15" customHeight="1">
      <c r="B19" s="266"/>
      <c r="C19" s="267"/>
      <c r="D19" s="267"/>
      <c r="E19" s="269" t="s">
        <v>615</v>
      </c>
      <c r="F19" s="265" t="s">
        <v>616</v>
      </c>
      <c r="G19" s="265"/>
      <c r="H19" s="265"/>
      <c r="I19" s="265"/>
      <c r="J19" s="265"/>
      <c r="K19" s="263"/>
    </row>
    <row r="20" s="1" customFormat="1" ht="15" customHeight="1">
      <c r="B20" s="266"/>
      <c r="C20" s="267"/>
      <c r="D20" s="267"/>
      <c r="E20" s="269" t="s">
        <v>617</v>
      </c>
      <c r="F20" s="265" t="s">
        <v>618</v>
      </c>
      <c r="G20" s="265"/>
      <c r="H20" s="265"/>
      <c r="I20" s="265"/>
      <c r="J20" s="265"/>
      <c r="K20" s="263"/>
    </row>
    <row r="21" s="1" customFormat="1" ht="15" customHeight="1">
      <c r="B21" s="266"/>
      <c r="C21" s="267"/>
      <c r="D21" s="267"/>
      <c r="E21" s="269" t="s">
        <v>619</v>
      </c>
      <c r="F21" s="265" t="s">
        <v>620</v>
      </c>
      <c r="G21" s="265"/>
      <c r="H21" s="265"/>
      <c r="I21" s="265"/>
      <c r="J21" s="265"/>
      <c r="K21" s="263"/>
    </row>
    <row r="22" s="1" customFormat="1" ht="15" customHeight="1">
      <c r="B22" s="266"/>
      <c r="C22" s="267"/>
      <c r="D22" s="267"/>
      <c r="E22" s="269" t="s">
        <v>621</v>
      </c>
      <c r="F22" s="265" t="s">
        <v>622</v>
      </c>
      <c r="G22" s="265"/>
      <c r="H22" s="265"/>
      <c r="I22" s="265"/>
      <c r="J22" s="265"/>
      <c r="K22" s="263"/>
    </row>
    <row r="23" s="1" customFormat="1" ht="15" customHeight="1">
      <c r="B23" s="266"/>
      <c r="C23" s="267"/>
      <c r="D23" s="267"/>
      <c r="E23" s="269" t="s">
        <v>623</v>
      </c>
      <c r="F23" s="265" t="s">
        <v>624</v>
      </c>
      <c r="G23" s="265"/>
      <c r="H23" s="265"/>
      <c r="I23" s="265"/>
      <c r="J23" s="265"/>
      <c r="K23" s="263"/>
    </row>
    <row r="24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="1" customFormat="1" ht="15" customHeight="1">
      <c r="B25" s="266"/>
      <c r="C25" s="265" t="s">
        <v>625</v>
      </c>
      <c r="D25" s="265"/>
      <c r="E25" s="265"/>
      <c r="F25" s="265"/>
      <c r="G25" s="265"/>
      <c r="H25" s="265"/>
      <c r="I25" s="265"/>
      <c r="J25" s="265"/>
      <c r="K25" s="263"/>
    </row>
    <row r="26" s="1" customFormat="1" ht="15" customHeight="1">
      <c r="B26" s="266"/>
      <c r="C26" s="265" t="s">
        <v>626</v>
      </c>
      <c r="D26" s="265"/>
      <c r="E26" s="265"/>
      <c r="F26" s="265"/>
      <c r="G26" s="265"/>
      <c r="H26" s="265"/>
      <c r="I26" s="265"/>
      <c r="J26" s="265"/>
      <c r="K26" s="263"/>
    </row>
    <row r="27" s="1" customFormat="1" ht="15" customHeight="1">
      <c r="B27" s="266"/>
      <c r="C27" s="265"/>
      <c r="D27" s="265" t="s">
        <v>627</v>
      </c>
      <c r="E27" s="265"/>
      <c r="F27" s="265"/>
      <c r="G27" s="265"/>
      <c r="H27" s="265"/>
      <c r="I27" s="265"/>
      <c r="J27" s="265"/>
      <c r="K27" s="263"/>
    </row>
    <row r="28" s="1" customFormat="1" ht="15" customHeight="1">
      <c r="B28" s="266"/>
      <c r="C28" s="267"/>
      <c r="D28" s="265" t="s">
        <v>628</v>
      </c>
      <c r="E28" s="265"/>
      <c r="F28" s="265"/>
      <c r="G28" s="265"/>
      <c r="H28" s="265"/>
      <c r="I28" s="265"/>
      <c r="J28" s="265"/>
      <c r="K28" s="263"/>
    </row>
    <row r="29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="1" customFormat="1" ht="15" customHeight="1">
      <c r="B30" s="266"/>
      <c r="C30" s="267"/>
      <c r="D30" s="265" t="s">
        <v>629</v>
      </c>
      <c r="E30" s="265"/>
      <c r="F30" s="265"/>
      <c r="G30" s="265"/>
      <c r="H30" s="265"/>
      <c r="I30" s="265"/>
      <c r="J30" s="265"/>
      <c r="K30" s="263"/>
    </row>
    <row r="31" s="1" customFormat="1" ht="15" customHeight="1">
      <c r="B31" s="266"/>
      <c r="C31" s="267"/>
      <c r="D31" s="265" t="s">
        <v>630</v>
      </c>
      <c r="E31" s="265"/>
      <c r="F31" s="265"/>
      <c r="G31" s="265"/>
      <c r="H31" s="265"/>
      <c r="I31" s="265"/>
      <c r="J31" s="265"/>
      <c r="K31" s="263"/>
    </row>
    <row r="32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="1" customFormat="1" ht="15" customHeight="1">
      <c r="B33" s="266"/>
      <c r="C33" s="267"/>
      <c r="D33" s="265" t="s">
        <v>631</v>
      </c>
      <c r="E33" s="265"/>
      <c r="F33" s="265"/>
      <c r="G33" s="265"/>
      <c r="H33" s="265"/>
      <c r="I33" s="265"/>
      <c r="J33" s="265"/>
      <c r="K33" s="263"/>
    </row>
    <row r="34" s="1" customFormat="1" ht="15" customHeight="1">
      <c r="B34" s="266"/>
      <c r="C34" s="267"/>
      <c r="D34" s="265" t="s">
        <v>632</v>
      </c>
      <c r="E34" s="265"/>
      <c r="F34" s="265"/>
      <c r="G34" s="265"/>
      <c r="H34" s="265"/>
      <c r="I34" s="265"/>
      <c r="J34" s="265"/>
      <c r="K34" s="263"/>
    </row>
    <row r="35" s="1" customFormat="1" ht="15" customHeight="1">
      <c r="B35" s="266"/>
      <c r="C35" s="267"/>
      <c r="D35" s="265" t="s">
        <v>633</v>
      </c>
      <c r="E35" s="265"/>
      <c r="F35" s="265"/>
      <c r="G35" s="265"/>
      <c r="H35" s="265"/>
      <c r="I35" s="265"/>
      <c r="J35" s="265"/>
      <c r="K35" s="263"/>
    </row>
    <row r="36" s="1" customFormat="1" ht="15" customHeight="1">
      <c r="B36" s="266"/>
      <c r="C36" s="267"/>
      <c r="D36" s="265"/>
      <c r="E36" s="268" t="s">
        <v>104</v>
      </c>
      <c r="F36" s="265"/>
      <c r="G36" s="265" t="s">
        <v>634</v>
      </c>
      <c r="H36" s="265"/>
      <c r="I36" s="265"/>
      <c r="J36" s="265"/>
      <c r="K36" s="263"/>
    </row>
    <row r="37" s="1" customFormat="1" ht="30.75" customHeight="1">
      <c r="B37" s="266"/>
      <c r="C37" s="267"/>
      <c r="D37" s="265"/>
      <c r="E37" s="268" t="s">
        <v>635</v>
      </c>
      <c r="F37" s="265"/>
      <c r="G37" s="265" t="s">
        <v>636</v>
      </c>
      <c r="H37" s="265"/>
      <c r="I37" s="265"/>
      <c r="J37" s="265"/>
      <c r="K37" s="263"/>
    </row>
    <row r="38" s="1" customFormat="1" ht="15" customHeight="1">
      <c r="B38" s="266"/>
      <c r="C38" s="267"/>
      <c r="D38" s="265"/>
      <c r="E38" s="268" t="s">
        <v>53</v>
      </c>
      <c r="F38" s="265"/>
      <c r="G38" s="265" t="s">
        <v>637</v>
      </c>
      <c r="H38" s="265"/>
      <c r="I38" s="265"/>
      <c r="J38" s="265"/>
      <c r="K38" s="263"/>
    </row>
    <row r="39" s="1" customFormat="1" ht="15" customHeight="1">
      <c r="B39" s="266"/>
      <c r="C39" s="267"/>
      <c r="D39" s="265"/>
      <c r="E39" s="268" t="s">
        <v>54</v>
      </c>
      <c r="F39" s="265"/>
      <c r="G39" s="265" t="s">
        <v>638</v>
      </c>
      <c r="H39" s="265"/>
      <c r="I39" s="265"/>
      <c r="J39" s="265"/>
      <c r="K39" s="263"/>
    </row>
    <row r="40" s="1" customFormat="1" ht="15" customHeight="1">
      <c r="B40" s="266"/>
      <c r="C40" s="267"/>
      <c r="D40" s="265"/>
      <c r="E40" s="268" t="s">
        <v>105</v>
      </c>
      <c r="F40" s="265"/>
      <c r="G40" s="265" t="s">
        <v>639</v>
      </c>
      <c r="H40" s="265"/>
      <c r="I40" s="265"/>
      <c r="J40" s="265"/>
      <c r="K40" s="263"/>
    </row>
    <row r="41" s="1" customFormat="1" ht="15" customHeight="1">
      <c r="B41" s="266"/>
      <c r="C41" s="267"/>
      <c r="D41" s="265"/>
      <c r="E41" s="268" t="s">
        <v>106</v>
      </c>
      <c r="F41" s="265"/>
      <c r="G41" s="265" t="s">
        <v>640</v>
      </c>
      <c r="H41" s="265"/>
      <c r="I41" s="265"/>
      <c r="J41" s="265"/>
      <c r="K41" s="263"/>
    </row>
    <row r="42" s="1" customFormat="1" ht="15" customHeight="1">
      <c r="B42" s="266"/>
      <c r="C42" s="267"/>
      <c r="D42" s="265"/>
      <c r="E42" s="268" t="s">
        <v>641</v>
      </c>
      <c r="F42" s="265"/>
      <c r="G42" s="265" t="s">
        <v>642</v>
      </c>
      <c r="H42" s="265"/>
      <c r="I42" s="265"/>
      <c r="J42" s="265"/>
      <c r="K42" s="263"/>
    </row>
    <row r="43" s="1" customFormat="1" ht="15" customHeight="1">
      <c r="B43" s="266"/>
      <c r="C43" s="267"/>
      <c r="D43" s="265"/>
      <c r="E43" s="268"/>
      <c r="F43" s="265"/>
      <c r="G43" s="265" t="s">
        <v>643</v>
      </c>
      <c r="H43" s="265"/>
      <c r="I43" s="265"/>
      <c r="J43" s="265"/>
      <c r="K43" s="263"/>
    </row>
    <row r="44" s="1" customFormat="1" ht="15" customHeight="1">
      <c r="B44" s="266"/>
      <c r="C44" s="267"/>
      <c r="D44" s="265"/>
      <c r="E44" s="268" t="s">
        <v>644</v>
      </c>
      <c r="F44" s="265"/>
      <c r="G44" s="265" t="s">
        <v>645</v>
      </c>
      <c r="H44" s="265"/>
      <c r="I44" s="265"/>
      <c r="J44" s="265"/>
      <c r="K44" s="263"/>
    </row>
    <row r="45" s="1" customFormat="1" ht="15" customHeight="1">
      <c r="B45" s="266"/>
      <c r="C45" s="267"/>
      <c r="D45" s="265"/>
      <c r="E45" s="268" t="s">
        <v>108</v>
      </c>
      <c r="F45" s="265"/>
      <c r="G45" s="265" t="s">
        <v>646</v>
      </c>
      <c r="H45" s="265"/>
      <c r="I45" s="265"/>
      <c r="J45" s="265"/>
      <c r="K45" s="263"/>
    </row>
    <row r="46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="1" customFormat="1" ht="15" customHeight="1">
      <c r="B47" s="266"/>
      <c r="C47" s="267"/>
      <c r="D47" s="265" t="s">
        <v>647</v>
      </c>
      <c r="E47" s="265"/>
      <c r="F47" s="265"/>
      <c r="G47" s="265"/>
      <c r="H47" s="265"/>
      <c r="I47" s="265"/>
      <c r="J47" s="265"/>
      <c r="K47" s="263"/>
    </row>
    <row r="48" s="1" customFormat="1" ht="15" customHeight="1">
      <c r="B48" s="266"/>
      <c r="C48" s="267"/>
      <c r="D48" s="267"/>
      <c r="E48" s="265" t="s">
        <v>648</v>
      </c>
      <c r="F48" s="265"/>
      <c r="G48" s="265"/>
      <c r="H48" s="265"/>
      <c r="I48" s="265"/>
      <c r="J48" s="265"/>
      <c r="K48" s="263"/>
    </row>
    <row r="49" s="1" customFormat="1" ht="15" customHeight="1">
      <c r="B49" s="266"/>
      <c r="C49" s="267"/>
      <c r="D49" s="267"/>
      <c r="E49" s="265" t="s">
        <v>649</v>
      </c>
      <c r="F49" s="265"/>
      <c r="G49" s="265"/>
      <c r="H49" s="265"/>
      <c r="I49" s="265"/>
      <c r="J49" s="265"/>
      <c r="K49" s="263"/>
    </row>
    <row r="50" s="1" customFormat="1" ht="15" customHeight="1">
      <c r="B50" s="266"/>
      <c r="C50" s="267"/>
      <c r="D50" s="267"/>
      <c r="E50" s="265" t="s">
        <v>650</v>
      </c>
      <c r="F50" s="265"/>
      <c r="G50" s="265"/>
      <c r="H50" s="265"/>
      <c r="I50" s="265"/>
      <c r="J50" s="265"/>
      <c r="K50" s="263"/>
    </row>
    <row r="51" s="1" customFormat="1" ht="15" customHeight="1">
      <c r="B51" s="266"/>
      <c r="C51" s="267"/>
      <c r="D51" s="265" t="s">
        <v>651</v>
      </c>
      <c r="E51" s="265"/>
      <c r="F51" s="265"/>
      <c r="G51" s="265"/>
      <c r="H51" s="265"/>
      <c r="I51" s="265"/>
      <c r="J51" s="265"/>
      <c r="K51" s="263"/>
    </row>
    <row r="52" s="1" customFormat="1" ht="25.5" customHeight="1">
      <c r="B52" s="261"/>
      <c r="C52" s="262" t="s">
        <v>652</v>
      </c>
      <c r="D52" s="262"/>
      <c r="E52" s="262"/>
      <c r="F52" s="262"/>
      <c r="G52" s="262"/>
      <c r="H52" s="262"/>
      <c r="I52" s="262"/>
      <c r="J52" s="262"/>
      <c r="K52" s="263"/>
    </row>
    <row r="53" s="1" customFormat="1" ht="5.25" customHeight="1">
      <c r="B53" s="261"/>
      <c r="C53" s="264"/>
      <c r="D53" s="264"/>
      <c r="E53" s="264"/>
      <c r="F53" s="264"/>
      <c r="G53" s="264"/>
      <c r="H53" s="264"/>
      <c r="I53" s="264"/>
      <c r="J53" s="264"/>
      <c r="K53" s="263"/>
    </row>
    <row r="54" s="1" customFormat="1" ht="15" customHeight="1">
      <c r="B54" s="261"/>
      <c r="C54" s="265" t="s">
        <v>653</v>
      </c>
      <c r="D54" s="265"/>
      <c r="E54" s="265"/>
      <c r="F54" s="265"/>
      <c r="G54" s="265"/>
      <c r="H54" s="265"/>
      <c r="I54" s="265"/>
      <c r="J54" s="265"/>
      <c r="K54" s="263"/>
    </row>
    <row r="55" s="1" customFormat="1" ht="15" customHeight="1">
      <c r="B55" s="261"/>
      <c r="C55" s="265" t="s">
        <v>654</v>
      </c>
      <c r="D55" s="265"/>
      <c r="E55" s="265"/>
      <c r="F55" s="265"/>
      <c r="G55" s="265"/>
      <c r="H55" s="265"/>
      <c r="I55" s="265"/>
      <c r="J55" s="265"/>
      <c r="K55" s="263"/>
    </row>
    <row r="56" s="1" customFormat="1" ht="12.75" customHeight="1">
      <c r="B56" s="261"/>
      <c r="C56" s="265"/>
      <c r="D56" s="265"/>
      <c r="E56" s="265"/>
      <c r="F56" s="265"/>
      <c r="G56" s="265"/>
      <c r="H56" s="265"/>
      <c r="I56" s="265"/>
      <c r="J56" s="265"/>
      <c r="K56" s="263"/>
    </row>
    <row r="57" s="1" customFormat="1" ht="15" customHeight="1">
      <c r="B57" s="261"/>
      <c r="C57" s="265" t="s">
        <v>655</v>
      </c>
      <c r="D57" s="265"/>
      <c r="E57" s="265"/>
      <c r="F57" s="265"/>
      <c r="G57" s="265"/>
      <c r="H57" s="265"/>
      <c r="I57" s="265"/>
      <c r="J57" s="265"/>
      <c r="K57" s="263"/>
    </row>
    <row r="58" s="1" customFormat="1" ht="15" customHeight="1">
      <c r="B58" s="261"/>
      <c r="C58" s="267"/>
      <c r="D58" s="265" t="s">
        <v>656</v>
      </c>
      <c r="E58" s="265"/>
      <c r="F58" s="265"/>
      <c r="G58" s="265"/>
      <c r="H58" s="265"/>
      <c r="I58" s="265"/>
      <c r="J58" s="265"/>
      <c r="K58" s="263"/>
    </row>
    <row r="59" s="1" customFormat="1" ht="15" customHeight="1">
      <c r="B59" s="261"/>
      <c r="C59" s="267"/>
      <c r="D59" s="265" t="s">
        <v>657</v>
      </c>
      <c r="E59" s="265"/>
      <c r="F59" s="265"/>
      <c r="G59" s="265"/>
      <c r="H59" s="265"/>
      <c r="I59" s="265"/>
      <c r="J59" s="265"/>
      <c r="K59" s="263"/>
    </row>
    <row r="60" s="1" customFormat="1" ht="15" customHeight="1">
      <c r="B60" s="261"/>
      <c r="C60" s="267"/>
      <c r="D60" s="265" t="s">
        <v>658</v>
      </c>
      <c r="E60" s="265"/>
      <c r="F60" s="265"/>
      <c r="G60" s="265"/>
      <c r="H60" s="265"/>
      <c r="I60" s="265"/>
      <c r="J60" s="265"/>
      <c r="K60" s="263"/>
    </row>
    <row r="61" s="1" customFormat="1" ht="15" customHeight="1">
      <c r="B61" s="261"/>
      <c r="C61" s="267"/>
      <c r="D61" s="265" t="s">
        <v>659</v>
      </c>
      <c r="E61" s="265"/>
      <c r="F61" s="265"/>
      <c r="G61" s="265"/>
      <c r="H61" s="265"/>
      <c r="I61" s="265"/>
      <c r="J61" s="265"/>
      <c r="K61" s="263"/>
    </row>
    <row r="62" s="1" customFormat="1" ht="15" customHeight="1">
      <c r="B62" s="261"/>
      <c r="C62" s="267"/>
      <c r="D62" s="270" t="s">
        <v>660</v>
      </c>
      <c r="E62" s="270"/>
      <c r="F62" s="270"/>
      <c r="G62" s="270"/>
      <c r="H62" s="270"/>
      <c r="I62" s="270"/>
      <c r="J62" s="270"/>
      <c r="K62" s="263"/>
    </row>
    <row r="63" s="1" customFormat="1" ht="15" customHeight="1">
      <c r="B63" s="261"/>
      <c r="C63" s="267"/>
      <c r="D63" s="265" t="s">
        <v>661</v>
      </c>
      <c r="E63" s="265"/>
      <c r="F63" s="265"/>
      <c r="G63" s="265"/>
      <c r="H63" s="265"/>
      <c r="I63" s="265"/>
      <c r="J63" s="265"/>
      <c r="K63" s="263"/>
    </row>
    <row r="64" s="1" customFormat="1" ht="12.75" customHeight="1">
      <c r="B64" s="261"/>
      <c r="C64" s="267"/>
      <c r="D64" s="267"/>
      <c r="E64" s="271"/>
      <c r="F64" s="267"/>
      <c r="G64" s="267"/>
      <c r="H64" s="267"/>
      <c r="I64" s="267"/>
      <c r="J64" s="267"/>
      <c r="K64" s="263"/>
    </row>
    <row r="65" s="1" customFormat="1" ht="15" customHeight="1">
      <c r="B65" s="261"/>
      <c r="C65" s="267"/>
      <c r="D65" s="265" t="s">
        <v>662</v>
      </c>
      <c r="E65" s="265"/>
      <c r="F65" s="265"/>
      <c r="G65" s="265"/>
      <c r="H65" s="265"/>
      <c r="I65" s="265"/>
      <c r="J65" s="265"/>
      <c r="K65" s="263"/>
    </row>
    <row r="66" s="1" customFormat="1" ht="15" customHeight="1">
      <c r="B66" s="261"/>
      <c r="C66" s="267"/>
      <c r="D66" s="270" t="s">
        <v>663</v>
      </c>
      <c r="E66" s="270"/>
      <c r="F66" s="270"/>
      <c r="G66" s="270"/>
      <c r="H66" s="270"/>
      <c r="I66" s="270"/>
      <c r="J66" s="270"/>
      <c r="K66" s="263"/>
    </row>
    <row r="67" s="1" customFormat="1" ht="15" customHeight="1">
      <c r="B67" s="261"/>
      <c r="C67" s="267"/>
      <c r="D67" s="265" t="s">
        <v>664</v>
      </c>
      <c r="E67" s="265"/>
      <c r="F67" s="265"/>
      <c r="G67" s="265"/>
      <c r="H67" s="265"/>
      <c r="I67" s="265"/>
      <c r="J67" s="265"/>
      <c r="K67" s="263"/>
    </row>
    <row r="68" s="1" customFormat="1" ht="15" customHeight="1">
      <c r="B68" s="261"/>
      <c r="C68" s="267"/>
      <c r="D68" s="265" t="s">
        <v>665</v>
      </c>
      <c r="E68" s="265"/>
      <c r="F68" s="265"/>
      <c r="G68" s="265"/>
      <c r="H68" s="265"/>
      <c r="I68" s="265"/>
      <c r="J68" s="265"/>
      <c r="K68" s="263"/>
    </row>
    <row r="69" s="1" customFormat="1" ht="15" customHeight="1">
      <c r="B69" s="261"/>
      <c r="C69" s="267"/>
      <c r="D69" s="265" t="s">
        <v>666</v>
      </c>
      <c r="E69" s="265"/>
      <c r="F69" s="265"/>
      <c r="G69" s="265"/>
      <c r="H69" s="265"/>
      <c r="I69" s="265"/>
      <c r="J69" s="265"/>
      <c r="K69" s="263"/>
    </row>
    <row r="70" s="1" customFormat="1" ht="15" customHeight="1">
      <c r="B70" s="261"/>
      <c r="C70" s="267"/>
      <c r="D70" s="265" t="s">
        <v>667</v>
      </c>
      <c r="E70" s="265"/>
      <c r="F70" s="265"/>
      <c r="G70" s="265"/>
      <c r="H70" s="265"/>
      <c r="I70" s="265"/>
      <c r="J70" s="265"/>
      <c r="K70" s="263"/>
    </row>
    <row r="7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="1" customFormat="1" ht="45" customHeight="1">
      <c r="B75" s="280"/>
      <c r="C75" s="281" t="s">
        <v>668</v>
      </c>
      <c r="D75" s="281"/>
      <c r="E75" s="281"/>
      <c r="F75" s="281"/>
      <c r="G75" s="281"/>
      <c r="H75" s="281"/>
      <c r="I75" s="281"/>
      <c r="J75" s="281"/>
      <c r="K75" s="282"/>
    </row>
    <row r="76" s="1" customFormat="1" ht="17.25" customHeight="1">
      <c r="B76" s="280"/>
      <c r="C76" s="283" t="s">
        <v>669</v>
      </c>
      <c r="D76" s="283"/>
      <c r="E76" s="283"/>
      <c r="F76" s="283" t="s">
        <v>670</v>
      </c>
      <c r="G76" s="284"/>
      <c r="H76" s="283" t="s">
        <v>54</v>
      </c>
      <c r="I76" s="283" t="s">
        <v>57</v>
      </c>
      <c r="J76" s="283" t="s">
        <v>671</v>
      </c>
      <c r="K76" s="282"/>
    </row>
    <row r="77" s="1" customFormat="1" ht="17.25" customHeight="1">
      <c r="B77" s="280"/>
      <c r="C77" s="285" t="s">
        <v>672</v>
      </c>
      <c r="D77" s="285"/>
      <c r="E77" s="285"/>
      <c r="F77" s="286" t="s">
        <v>673</v>
      </c>
      <c r="G77" s="287"/>
      <c r="H77" s="285"/>
      <c r="I77" s="285"/>
      <c r="J77" s="285" t="s">
        <v>674</v>
      </c>
      <c r="K77" s="282"/>
    </row>
    <row r="78" s="1" customFormat="1" ht="5.25" customHeight="1">
      <c r="B78" s="280"/>
      <c r="C78" s="288"/>
      <c r="D78" s="288"/>
      <c r="E78" s="288"/>
      <c r="F78" s="288"/>
      <c r="G78" s="289"/>
      <c r="H78" s="288"/>
      <c r="I78" s="288"/>
      <c r="J78" s="288"/>
      <c r="K78" s="282"/>
    </row>
    <row r="79" s="1" customFormat="1" ht="15" customHeight="1">
      <c r="B79" s="280"/>
      <c r="C79" s="268" t="s">
        <v>53</v>
      </c>
      <c r="D79" s="288"/>
      <c r="E79" s="288"/>
      <c r="F79" s="290" t="s">
        <v>675</v>
      </c>
      <c r="G79" s="289"/>
      <c r="H79" s="268" t="s">
        <v>676</v>
      </c>
      <c r="I79" s="268" t="s">
        <v>677</v>
      </c>
      <c r="J79" s="268">
        <v>20</v>
      </c>
      <c r="K79" s="282"/>
    </row>
    <row r="80" s="1" customFormat="1" ht="15" customHeight="1">
      <c r="B80" s="280"/>
      <c r="C80" s="268" t="s">
        <v>678</v>
      </c>
      <c r="D80" s="268"/>
      <c r="E80" s="268"/>
      <c r="F80" s="290" t="s">
        <v>675</v>
      </c>
      <c r="G80" s="289"/>
      <c r="H80" s="268" t="s">
        <v>679</v>
      </c>
      <c r="I80" s="268" t="s">
        <v>677</v>
      </c>
      <c r="J80" s="268">
        <v>120</v>
      </c>
      <c r="K80" s="282"/>
    </row>
    <row r="81" s="1" customFormat="1" ht="15" customHeight="1">
      <c r="B81" s="291"/>
      <c r="C81" s="268" t="s">
        <v>680</v>
      </c>
      <c r="D81" s="268"/>
      <c r="E81" s="268"/>
      <c r="F81" s="290" t="s">
        <v>681</v>
      </c>
      <c r="G81" s="289"/>
      <c r="H81" s="268" t="s">
        <v>682</v>
      </c>
      <c r="I81" s="268" t="s">
        <v>677</v>
      </c>
      <c r="J81" s="268">
        <v>50</v>
      </c>
      <c r="K81" s="282"/>
    </row>
    <row r="82" s="1" customFormat="1" ht="15" customHeight="1">
      <c r="B82" s="291"/>
      <c r="C82" s="268" t="s">
        <v>683</v>
      </c>
      <c r="D82" s="268"/>
      <c r="E82" s="268"/>
      <c r="F82" s="290" t="s">
        <v>675</v>
      </c>
      <c r="G82" s="289"/>
      <c r="H82" s="268" t="s">
        <v>684</v>
      </c>
      <c r="I82" s="268" t="s">
        <v>685</v>
      </c>
      <c r="J82" s="268"/>
      <c r="K82" s="282"/>
    </row>
    <row r="83" s="1" customFormat="1" ht="15" customHeight="1">
      <c r="B83" s="291"/>
      <c r="C83" s="292" t="s">
        <v>686</v>
      </c>
      <c r="D83" s="292"/>
      <c r="E83" s="292"/>
      <c r="F83" s="293" t="s">
        <v>681</v>
      </c>
      <c r="G83" s="292"/>
      <c r="H83" s="292" t="s">
        <v>687</v>
      </c>
      <c r="I83" s="292" t="s">
        <v>677</v>
      </c>
      <c r="J83" s="292">
        <v>15</v>
      </c>
      <c r="K83" s="282"/>
    </row>
    <row r="84" s="1" customFormat="1" ht="15" customHeight="1">
      <c r="B84" s="291"/>
      <c r="C84" s="292" t="s">
        <v>688</v>
      </c>
      <c r="D84" s="292"/>
      <c r="E84" s="292"/>
      <c r="F84" s="293" t="s">
        <v>681</v>
      </c>
      <c r="G84" s="292"/>
      <c r="H84" s="292" t="s">
        <v>689</v>
      </c>
      <c r="I84" s="292" t="s">
        <v>677</v>
      </c>
      <c r="J84" s="292">
        <v>15</v>
      </c>
      <c r="K84" s="282"/>
    </row>
    <row r="85" s="1" customFormat="1" ht="15" customHeight="1">
      <c r="B85" s="291"/>
      <c r="C85" s="292" t="s">
        <v>690</v>
      </c>
      <c r="D85" s="292"/>
      <c r="E85" s="292"/>
      <c r="F85" s="293" t="s">
        <v>681</v>
      </c>
      <c r="G85" s="292"/>
      <c r="H85" s="292" t="s">
        <v>691</v>
      </c>
      <c r="I85" s="292" t="s">
        <v>677</v>
      </c>
      <c r="J85" s="292">
        <v>20</v>
      </c>
      <c r="K85" s="282"/>
    </row>
    <row r="86" s="1" customFormat="1" ht="15" customHeight="1">
      <c r="B86" s="291"/>
      <c r="C86" s="292" t="s">
        <v>692</v>
      </c>
      <c r="D86" s="292"/>
      <c r="E86" s="292"/>
      <c r="F86" s="293" t="s">
        <v>681</v>
      </c>
      <c r="G86" s="292"/>
      <c r="H86" s="292" t="s">
        <v>693</v>
      </c>
      <c r="I86" s="292" t="s">
        <v>677</v>
      </c>
      <c r="J86" s="292">
        <v>20</v>
      </c>
      <c r="K86" s="282"/>
    </row>
    <row r="87" s="1" customFormat="1" ht="15" customHeight="1">
      <c r="B87" s="291"/>
      <c r="C87" s="268" t="s">
        <v>694</v>
      </c>
      <c r="D87" s="268"/>
      <c r="E87" s="268"/>
      <c r="F87" s="290" t="s">
        <v>681</v>
      </c>
      <c r="G87" s="289"/>
      <c r="H87" s="268" t="s">
        <v>695</v>
      </c>
      <c r="I87" s="268" t="s">
        <v>677</v>
      </c>
      <c r="J87" s="268">
        <v>50</v>
      </c>
      <c r="K87" s="282"/>
    </row>
    <row r="88" s="1" customFormat="1" ht="15" customHeight="1">
      <c r="B88" s="291"/>
      <c r="C88" s="268" t="s">
        <v>696</v>
      </c>
      <c r="D88" s="268"/>
      <c r="E88" s="268"/>
      <c r="F88" s="290" t="s">
        <v>681</v>
      </c>
      <c r="G88" s="289"/>
      <c r="H88" s="268" t="s">
        <v>697</v>
      </c>
      <c r="I88" s="268" t="s">
        <v>677</v>
      </c>
      <c r="J88" s="268">
        <v>20</v>
      </c>
      <c r="K88" s="282"/>
    </row>
    <row r="89" s="1" customFormat="1" ht="15" customHeight="1">
      <c r="B89" s="291"/>
      <c r="C89" s="268" t="s">
        <v>698</v>
      </c>
      <c r="D89" s="268"/>
      <c r="E89" s="268"/>
      <c r="F89" s="290" t="s">
        <v>681</v>
      </c>
      <c r="G89" s="289"/>
      <c r="H89" s="268" t="s">
        <v>699</v>
      </c>
      <c r="I89" s="268" t="s">
        <v>677</v>
      </c>
      <c r="J89" s="268">
        <v>20</v>
      </c>
      <c r="K89" s="282"/>
    </row>
    <row r="90" s="1" customFormat="1" ht="15" customHeight="1">
      <c r="B90" s="291"/>
      <c r="C90" s="268" t="s">
        <v>700</v>
      </c>
      <c r="D90" s="268"/>
      <c r="E90" s="268"/>
      <c r="F90" s="290" t="s">
        <v>681</v>
      </c>
      <c r="G90" s="289"/>
      <c r="H90" s="268" t="s">
        <v>701</v>
      </c>
      <c r="I90" s="268" t="s">
        <v>677</v>
      </c>
      <c r="J90" s="268">
        <v>50</v>
      </c>
      <c r="K90" s="282"/>
    </row>
    <row r="91" s="1" customFormat="1" ht="15" customHeight="1">
      <c r="B91" s="291"/>
      <c r="C91" s="268" t="s">
        <v>702</v>
      </c>
      <c r="D91" s="268"/>
      <c r="E91" s="268"/>
      <c r="F91" s="290" t="s">
        <v>681</v>
      </c>
      <c r="G91" s="289"/>
      <c r="H91" s="268" t="s">
        <v>702</v>
      </c>
      <c r="I91" s="268" t="s">
        <v>677</v>
      </c>
      <c r="J91" s="268">
        <v>50</v>
      </c>
      <c r="K91" s="282"/>
    </row>
    <row r="92" s="1" customFormat="1" ht="15" customHeight="1">
      <c r="B92" s="291"/>
      <c r="C92" s="268" t="s">
        <v>703</v>
      </c>
      <c r="D92" s="268"/>
      <c r="E92" s="268"/>
      <c r="F92" s="290" t="s">
        <v>681</v>
      </c>
      <c r="G92" s="289"/>
      <c r="H92" s="268" t="s">
        <v>704</v>
      </c>
      <c r="I92" s="268" t="s">
        <v>677</v>
      </c>
      <c r="J92" s="268">
        <v>255</v>
      </c>
      <c r="K92" s="282"/>
    </row>
    <row r="93" s="1" customFormat="1" ht="15" customHeight="1">
      <c r="B93" s="291"/>
      <c r="C93" s="268" t="s">
        <v>705</v>
      </c>
      <c r="D93" s="268"/>
      <c r="E93" s="268"/>
      <c r="F93" s="290" t="s">
        <v>675</v>
      </c>
      <c r="G93" s="289"/>
      <c r="H93" s="268" t="s">
        <v>706</v>
      </c>
      <c r="I93" s="268" t="s">
        <v>707</v>
      </c>
      <c r="J93" s="268"/>
      <c r="K93" s="282"/>
    </row>
    <row r="94" s="1" customFormat="1" ht="15" customHeight="1">
      <c r="B94" s="291"/>
      <c r="C94" s="268" t="s">
        <v>708</v>
      </c>
      <c r="D94" s="268"/>
      <c r="E94" s="268"/>
      <c r="F94" s="290" t="s">
        <v>675</v>
      </c>
      <c r="G94" s="289"/>
      <c r="H94" s="268" t="s">
        <v>709</v>
      </c>
      <c r="I94" s="268" t="s">
        <v>710</v>
      </c>
      <c r="J94" s="268"/>
      <c r="K94" s="282"/>
    </row>
    <row r="95" s="1" customFormat="1" ht="15" customHeight="1">
      <c r="B95" s="291"/>
      <c r="C95" s="268" t="s">
        <v>711</v>
      </c>
      <c r="D95" s="268"/>
      <c r="E95" s="268"/>
      <c r="F95" s="290" t="s">
        <v>675</v>
      </c>
      <c r="G95" s="289"/>
      <c r="H95" s="268" t="s">
        <v>711</v>
      </c>
      <c r="I95" s="268" t="s">
        <v>710</v>
      </c>
      <c r="J95" s="268"/>
      <c r="K95" s="282"/>
    </row>
    <row r="96" s="1" customFormat="1" ht="15" customHeight="1">
      <c r="B96" s="291"/>
      <c r="C96" s="268" t="s">
        <v>38</v>
      </c>
      <c r="D96" s="268"/>
      <c r="E96" s="268"/>
      <c r="F96" s="290" t="s">
        <v>675</v>
      </c>
      <c r="G96" s="289"/>
      <c r="H96" s="268" t="s">
        <v>712</v>
      </c>
      <c r="I96" s="268" t="s">
        <v>710</v>
      </c>
      <c r="J96" s="268"/>
      <c r="K96" s="282"/>
    </row>
    <row r="97" s="1" customFormat="1" ht="15" customHeight="1">
      <c r="B97" s="291"/>
      <c r="C97" s="268" t="s">
        <v>48</v>
      </c>
      <c r="D97" s="268"/>
      <c r="E97" s="268"/>
      <c r="F97" s="290" t="s">
        <v>675</v>
      </c>
      <c r="G97" s="289"/>
      <c r="H97" s="268" t="s">
        <v>713</v>
      </c>
      <c r="I97" s="268" t="s">
        <v>710</v>
      </c>
      <c r="J97" s="268"/>
      <c r="K97" s="282"/>
    </row>
    <row r="98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="1" customFormat="1" ht="45" customHeight="1">
      <c r="B102" s="280"/>
      <c r="C102" s="281" t="s">
        <v>714</v>
      </c>
      <c r="D102" s="281"/>
      <c r="E102" s="281"/>
      <c r="F102" s="281"/>
      <c r="G102" s="281"/>
      <c r="H102" s="281"/>
      <c r="I102" s="281"/>
      <c r="J102" s="281"/>
      <c r="K102" s="282"/>
    </row>
    <row r="103" s="1" customFormat="1" ht="17.25" customHeight="1">
      <c r="B103" s="280"/>
      <c r="C103" s="283" t="s">
        <v>669</v>
      </c>
      <c r="D103" s="283"/>
      <c r="E103" s="283"/>
      <c r="F103" s="283" t="s">
        <v>670</v>
      </c>
      <c r="G103" s="284"/>
      <c r="H103" s="283" t="s">
        <v>54</v>
      </c>
      <c r="I103" s="283" t="s">
        <v>57</v>
      </c>
      <c r="J103" s="283" t="s">
        <v>671</v>
      </c>
      <c r="K103" s="282"/>
    </row>
    <row r="104" s="1" customFormat="1" ht="17.25" customHeight="1">
      <c r="B104" s="280"/>
      <c r="C104" s="285" t="s">
        <v>672</v>
      </c>
      <c r="D104" s="285"/>
      <c r="E104" s="285"/>
      <c r="F104" s="286" t="s">
        <v>673</v>
      </c>
      <c r="G104" s="287"/>
      <c r="H104" s="285"/>
      <c r="I104" s="285"/>
      <c r="J104" s="285" t="s">
        <v>674</v>
      </c>
      <c r="K104" s="282"/>
    </row>
    <row r="105" s="1" customFormat="1" ht="5.25" customHeight="1">
      <c r="B105" s="280"/>
      <c r="C105" s="283"/>
      <c r="D105" s="283"/>
      <c r="E105" s="283"/>
      <c r="F105" s="283"/>
      <c r="G105" s="299"/>
      <c r="H105" s="283"/>
      <c r="I105" s="283"/>
      <c r="J105" s="283"/>
      <c r="K105" s="282"/>
    </row>
    <row r="106" s="1" customFormat="1" ht="15" customHeight="1">
      <c r="B106" s="280"/>
      <c r="C106" s="268" t="s">
        <v>53</v>
      </c>
      <c r="D106" s="288"/>
      <c r="E106" s="288"/>
      <c r="F106" s="290" t="s">
        <v>675</v>
      </c>
      <c r="G106" s="299"/>
      <c r="H106" s="268" t="s">
        <v>715</v>
      </c>
      <c r="I106" s="268" t="s">
        <v>677</v>
      </c>
      <c r="J106" s="268">
        <v>20</v>
      </c>
      <c r="K106" s="282"/>
    </row>
    <row r="107" s="1" customFormat="1" ht="15" customHeight="1">
      <c r="B107" s="280"/>
      <c r="C107" s="268" t="s">
        <v>678</v>
      </c>
      <c r="D107" s="268"/>
      <c r="E107" s="268"/>
      <c r="F107" s="290" t="s">
        <v>675</v>
      </c>
      <c r="G107" s="268"/>
      <c r="H107" s="268" t="s">
        <v>715</v>
      </c>
      <c r="I107" s="268" t="s">
        <v>677</v>
      </c>
      <c r="J107" s="268">
        <v>120</v>
      </c>
      <c r="K107" s="282"/>
    </row>
    <row r="108" s="1" customFormat="1" ht="15" customHeight="1">
      <c r="B108" s="291"/>
      <c r="C108" s="268" t="s">
        <v>680</v>
      </c>
      <c r="D108" s="268"/>
      <c r="E108" s="268"/>
      <c r="F108" s="290" t="s">
        <v>681</v>
      </c>
      <c r="G108" s="268"/>
      <c r="H108" s="268" t="s">
        <v>715</v>
      </c>
      <c r="I108" s="268" t="s">
        <v>677</v>
      </c>
      <c r="J108" s="268">
        <v>50</v>
      </c>
      <c r="K108" s="282"/>
    </row>
    <row r="109" s="1" customFormat="1" ht="15" customHeight="1">
      <c r="B109" s="291"/>
      <c r="C109" s="268" t="s">
        <v>683</v>
      </c>
      <c r="D109" s="268"/>
      <c r="E109" s="268"/>
      <c r="F109" s="290" t="s">
        <v>675</v>
      </c>
      <c r="G109" s="268"/>
      <c r="H109" s="268" t="s">
        <v>715</v>
      </c>
      <c r="I109" s="268" t="s">
        <v>685</v>
      </c>
      <c r="J109" s="268"/>
      <c r="K109" s="282"/>
    </row>
    <row r="110" s="1" customFormat="1" ht="15" customHeight="1">
      <c r="B110" s="291"/>
      <c r="C110" s="268" t="s">
        <v>694</v>
      </c>
      <c r="D110" s="268"/>
      <c r="E110" s="268"/>
      <c r="F110" s="290" t="s">
        <v>681</v>
      </c>
      <c r="G110" s="268"/>
      <c r="H110" s="268" t="s">
        <v>715</v>
      </c>
      <c r="I110" s="268" t="s">
        <v>677</v>
      </c>
      <c r="J110" s="268">
        <v>50</v>
      </c>
      <c r="K110" s="282"/>
    </row>
    <row r="111" s="1" customFormat="1" ht="15" customHeight="1">
      <c r="B111" s="291"/>
      <c r="C111" s="268" t="s">
        <v>702</v>
      </c>
      <c r="D111" s="268"/>
      <c r="E111" s="268"/>
      <c r="F111" s="290" t="s">
        <v>681</v>
      </c>
      <c r="G111" s="268"/>
      <c r="H111" s="268" t="s">
        <v>715</v>
      </c>
      <c r="I111" s="268" t="s">
        <v>677</v>
      </c>
      <c r="J111" s="268">
        <v>50</v>
      </c>
      <c r="K111" s="282"/>
    </row>
    <row r="112" s="1" customFormat="1" ht="15" customHeight="1">
      <c r="B112" s="291"/>
      <c r="C112" s="268" t="s">
        <v>700</v>
      </c>
      <c r="D112" s="268"/>
      <c r="E112" s="268"/>
      <c r="F112" s="290" t="s">
        <v>681</v>
      </c>
      <c r="G112" s="268"/>
      <c r="H112" s="268" t="s">
        <v>715</v>
      </c>
      <c r="I112" s="268" t="s">
        <v>677</v>
      </c>
      <c r="J112" s="268">
        <v>50</v>
      </c>
      <c r="K112" s="282"/>
    </row>
    <row r="113" s="1" customFormat="1" ht="15" customHeight="1">
      <c r="B113" s="291"/>
      <c r="C113" s="268" t="s">
        <v>53</v>
      </c>
      <c r="D113" s="268"/>
      <c r="E113" s="268"/>
      <c r="F113" s="290" t="s">
        <v>675</v>
      </c>
      <c r="G113" s="268"/>
      <c r="H113" s="268" t="s">
        <v>716</v>
      </c>
      <c r="I113" s="268" t="s">
        <v>677</v>
      </c>
      <c r="J113" s="268">
        <v>20</v>
      </c>
      <c r="K113" s="282"/>
    </row>
    <row r="114" s="1" customFormat="1" ht="15" customHeight="1">
      <c r="B114" s="291"/>
      <c r="C114" s="268" t="s">
        <v>717</v>
      </c>
      <c r="D114" s="268"/>
      <c r="E114" s="268"/>
      <c r="F114" s="290" t="s">
        <v>675</v>
      </c>
      <c r="G114" s="268"/>
      <c r="H114" s="268" t="s">
        <v>718</v>
      </c>
      <c r="I114" s="268" t="s">
        <v>677</v>
      </c>
      <c r="J114" s="268">
        <v>120</v>
      </c>
      <c r="K114" s="282"/>
    </row>
    <row r="115" s="1" customFormat="1" ht="15" customHeight="1">
      <c r="B115" s="291"/>
      <c r="C115" s="268" t="s">
        <v>38</v>
      </c>
      <c r="D115" s="268"/>
      <c r="E115" s="268"/>
      <c r="F115" s="290" t="s">
        <v>675</v>
      </c>
      <c r="G115" s="268"/>
      <c r="H115" s="268" t="s">
        <v>719</v>
      </c>
      <c r="I115" s="268" t="s">
        <v>710</v>
      </c>
      <c r="J115" s="268"/>
      <c r="K115" s="282"/>
    </row>
    <row r="116" s="1" customFormat="1" ht="15" customHeight="1">
      <c r="B116" s="291"/>
      <c r="C116" s="268" t="s">
        <v>48</v>
      </c>
      <c r="D116" s="268"/>
      <c r="E116" s="268"/>
      <c r="F116" s="290" t="s">
        <v>675</v>
      </c>
      <c r="G116" s="268"/>
      <c r="H116" s="268" t="s">
        <v>720</v>
      </c>
      <c r="I116" s="268" t="s">
        <v>710</v>
      </c>
      <c r="J116" s="268"/>
      <c r="K116" s="282"/>
    </row>
    <row r="117" s="1" customFormat="1" ht="15" customHeight="1">
      <c r="B117" s="291"/>
      <c r="C117" s="268" t="s">
        <v>57</v>
      </c>
      <c r="D117" s="268"/>
      <c r="E117" s="268"/>
      <c r="F117" s="290" t="s">
        <v>675</v>
      </c>
      <c r="G117" s="268"/>
      <c r="H117" s="268" t="s">
        <v>721</v>
      </c>
      <c r="I117" s="268" t="s">
        <v>722</v>
      </c>
      <c r="J117" s="268"/>
      <c r="K117" s="282"/>
    </row>
    <row r="118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="1" customFormat="1" ht="18.75" customHeight="1">
      <c r="B119" s="301"/>
      <c r="C119" s="265"/>
      <c r="D119" s="265"/>
      <c r="E119" s="265"/>
      <c r="F119" s="302"/>
      <c r="G119" s="265"/>
      <c r="H119" s="265"/>
      <c r="I119" s="265"/>
      <c r="J119" s="265"/>
      <c r="K119" s="301"/>
    </row>
    <row r="120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="1" customFormat="1" ht="7.5" customHeight="1">
      <c r="B121" s="303"/>
      <c r="C121" s="304"/>
      <c r="D121" s="304"/>
      <c r="E121" s="304"/>
      <c r="F121" s="304"/>
      <c r="G121" s="304"/>
      <c r="H121" s="304"/>
      <c r="I121" s="304"/>
      <c r="J121" s="304"/>
      <c r="K121" s="305"/>
    </row>
    <row r="122" s="1" customFormat="1" ht="45" customHeight="1">
      <c r="B122" s="306"/>
      <c r="C122" s="259" t="s">
        <v>723</v>
      </c>
      <c r="D122" s="259"/>
      <c r="E122" s="259"/>
      <c r="F122" s="259"/>
      <c r="G122" s="259"/>
      <c r="H122" s="259"/>
      <c r="I122" s="259"/>
      <c r="J122" s="259"/>
      <c r="K122" s="307"/>
    </row>
    <row r="123" s="1" customFormat="1" ht="17.25" customHeight="1">
      <c r="B123" s="308"/>
      <c r="C123" s="283" t="s">
        <v>669</v>
      </c>
      <c r="D123" s="283"/>
      <c r="E123" s="283"/>
      <c r="F123" s="283" t="s">
        <v>670</v>
      </c>
      <c r="G123" s="284"/>
      <c r="H123" s="283" t="s">
        <v>54</v>
      </c>
      <c r="I123" s="283" t="s">
        <v>57</v>
      </c>
      <c r="J123" s="283" t="s">
        <v>671</v>
      </c>
      <c r="K123" s="309"/>
    </row>
    <row r="124" s="1" customFormat="1" ht="17.25" customHeight="1">
      <c r="B124" s="308"/>
      <c r="C124" s="285" t="s">
        <v>672</v>
      </c>
      <c r="D124" s="285"/>
      <c r="E124" s="285"/>
      <c r="F124" s="286" t="s">
        <v>673</v>
      </c>
      <c r="G124" s="287"/>
      <c r="H124" s="285"/>
      <c r="I124" s="285"/>
      <c r="J124" s="285" t="s">
        <v>674</v>
      </c>
      <c r="K124" s="309"/>
    </row>
    <row r="125" s="1" customFormat="1" ht="5.25" customHeight="1">
      <c r="B125" s="310"/>
      <c r="C125" s="288"/>
      <c r="D125" s="288"/>
      <c r="E125" s="288"/>
      <c r="F125" s="288"/>
      <c r="G125" s="268"/>
      <c r="H125" s="288"/>
      <c r="I125" s="288"/>
      <c r="J125" s="288"/>
      <c r="K125" s="311"/>
    </row>
    <row r="126" s="1" customFormat="1" ht="15" customHeight="1">
      <c r="B126" s="310"/>
      <c r="C126" s="268" t="s">
        <v>678</v>
      </c>
      <c r="D126" s="288"/>
      <c r="E126" s="288"/>
      <c r="F126" s="290" t="s">
        <v>675</v>
      </c>
      <c r="G126" s="268"/>
      <c r="H126" s="268" t="s">
        <v>715</v>
      </c>
      <c r="I126" s="268" t="s">
        <v>677</v>
      </c>
      <c r="J126" s="268">
        <v>120</v>
      </c>
      <c r="K126" s="312"/>
    </row>
    <row r="127" s="1" customFormat="1" ht="15" customHeight="1">
      <c r="B127" s="310"/>
      <c r="C127" s="268" t="s">
        <v>724</v>
      </c>
      <c r="D127" s="268"/>
      <c r="E127" s="268"/>
      <c r="F127" s="290" t="s">
        <v>675</v>
      </c>
      <c r="G127" s="268"/>
      <c r="H127" s="268" t="s">
        <v>725</v>
      </c>
      <c r="I127" s="268" t="s">
        <v>677</v>
      </c>
      <c r="J127" s="268" t="s">
        <v>726</v>
      </c>
      <c r="K127" s="312"/>
    </row>
    <row r="128" s="1" customFormat="1" ht="15" customHeight="1">
      <c r="B128" s="310"/>
      <c r="C128" s="268" t="s">
        <v>623</v>
      </c>
      <c r="D128" s="268"/>
      <c r="E128" s="268"/>
      <c r="F128" s="290" t="s">
        <v>675</v>
      </c>
      <c r="G128" s="268"/>
      <c r="H128" s="268" t="s">
        <v>727</v>
      </c>
      <c r="I128" s="268" t="s">
        <v>677</v>
      </c>
      <c r="J128" s="268" t="s">
        <v>726</v>
      </c>
      <c r="K128" s="312"/>
    </row>
    <row r="129" s="1" customFormat="1" ht="15" customHeight="1">
      <c r="B129" s="310"/>
      <c r="C129" s="268" t="s">
        <v>686</v>
      </c>
      <c r="D129" s="268"/>
      <c r="E129" s="268"/>
      <c r="F129" s="290" t="s">
        <v>681</v>
      </c>
      <c r="G129" s="268"/>
      <c r="H129" s="268" t="s">
        <v>687</v>
      </c>
      <c r="I129" s="268" t="s">
        <v>677</v>
      </c>
      <c r="J129" s="268">
        <v>15</v>
      </c>
      <c r="K129" s="312"/>
    </row>
    <row r="130" s="1" customFormat="1" ht="15" customHeight="1">
      <c r="B130" s="310"/>
      <c r="C130" s="292" t="s">
        <v>688</v>
      </c>
      <c r="D130" s="292"/>
      <c r="E130" s="292"/>
      <c r="F130" s="293" t="s">
        <v>681</v>
      </c>
      <c r="G130" s="292"/>
      <c r="H130" s="292" t="s">
        <v>689</v>
      </c>
      <c r="I130" s="292" t="s">
        <v>677</v>
      </c>
      <c r="J130" s="292">
        <v>15</v>
      </c>
      <c r="K130" s="312"/>
    </row>
    <row r="131" s="1" customFormat="1" ht="15" customHeight="1">
      <c r="B131" s="310"/>
      <c r="C131" s="292" t="s">
        <v>690</v>
      </c>
      <c r="D131" s="292"/>
      <c r="E131" s="292"/>
      <c r="F131" s="293" t="s">
        <v>681</v>
      </c>
      <c r="G131" s="292"/>
      <c r="H131" s="292" t="s">
        <v>691</v>
      </c>
      <c r="I131" s="292" t="s">
        <v>677</v>
      </c>
      <c r="J131" s="292">
        <v>20</v>
      </c>
      <c r="K131" s="312"/>
    </row>
    <row r="132" s="1" customFormat="1" ht="15" customHeight="1">
      <c r="B132" s="310"/>
      <c r="C132" s="292" t="s">
        <v>692</v>
      </c>
      <c r="D132" s="292"/>
      <c r="E132" s="292"/>
      <c r="F132" s="293" t="s">
        <v>681</v>
      </c>
      <c r="G132" s="292"/>
      <c r="H132" s="292" t="s">
        <v>693</v>
      </c>
      <c r="I132" s="292" t="s">
        <v>677</v>
      </c>
      <c r="J132" s="292">
        <v>20</v>
      </c>
      <c r="K132" s="312"/>
    </row>
    <row r="133" s="1" customFormat="1" ht="15" customHeight="1">
      <c r="B133" s="310"/>
      <c r="C133" s="268" t="s">
        <v>680</v>
      </c>
      <c r="D133" s="268"/>
      <c r="E133" s="268"/>
      <c r="F133" s="290" t="s">
        <v>681</v>
      </c>
      <c r="G133" s="268"/>
      <c r="H133" s="268" t="s">
        <v>715</v>
      </c>
      <c r="I133" s="268" t="s">
        <v>677</v>
      </c>
      <c r="J133" s="268">
        <v>50</v>
      </c>
      <c r="K133" s="312"/>
    </row>
    <row r="134" s="1" customFormat="1" ht="15" customHeight="1">
      <c r="B134" s="310"/>
      <c r="C134" s="268" t="s">
        <v>694</v>
      </c>
      <c r="D134" s="268"/>
      <c r="E134" s="268"/>
      <c r="F134" s="290" t="s">
        <v>681</v>
      </c>
      <c r="G134" s="268"/>
      <c r="H134" s="268" t="s">
        <v>715</v>
      </c>
      <c r="I134" s="268" t="s">
        <v>677</v>
      </c>
      <c r="J134" s="268">
        <v>50</v>
      </c>
      <c r="K134" s="312"/>
    </row>
    <row r="135" s="1" customFormat="1" ht="15" customHeight="1">
      <c r="B135" s="310"/>
      <c r="C135" s="268" t="s">
        <v>700</v>
      </c>
      <c r="D135" s="268"/>
      <c r="E135" s="268"/>
      <c r="F135" s="290" t="s">
        <v>681</v>
      </c>
      <c r="G135" s="268"/>
      <c r="H135" s="268" t="s">
        <v>715</v>
      </c>
      <c r="I135" s="268" t="s">
        <v>677</v>
      </c>
      <c r="J135" s="268">
        <v>50</v>
      </c>
      <c r="K135" s="312"/>
    </row>
    <row r="136" s="1" customFormat="1" ht="15" customHeight="1">
      <c r="B136" s="310"/>
      <c r="C136" s="268" t="s">
        <v>702</v>
      </c>
      <c r="D136" s="268"/>
      <c r="E136" s="268"/>
      <c r="F136" s="290" t="s">
        <v>681</v>
      </c>
      <c r="G136" s="268"/>
      <c r="H136" s="268" t="s">
        <v>715</v>
      </c>
      <c r="I136" s="268" t="s">
        <v>677</v>
      </c>
      <c r="J136" s="268">
        <v>50</v>
      </c>
      <c r="K136" s="312"/>
    </row>
    <row r="137" s="1" customFormat="1" ht="15" customHeight="1">
      <c r="B137" s="310"/>
      <c r="C137" s="268" t="s">
        <v>703</v>
      </c>
      <c r="D137" s="268"/>
      <c r="E137" s="268"/>
      <c r="F137" s="290" t="s">
        <v>681</v>
      </c>
      <c r="G137" s="268"/>
      <c r="H137" s="268" t="s">
        <v>728</v>
      </c>
      <c r="I137" s="268" t="s">
        <v>677</v>
      </c>
      <c r="J137" s="268">
        <v>255</v>
      </c>
      <c r="K137" s="312"/>
    </row>
    <row r="138" s="1" customFormat="1" ht="15" customHeight="1">
      <c r="B138" s="310"/>
      <c r="C138" s="268" t="s">
        <v>705</v>
      </c>
      <c r="D138" s="268"/>
      <c r="E138" s="268"/>
      <c r="F138" s="290" t="s">
        <v>675</v>
      </c>
      <c r="G138" s="268"/>
      <c r="H138" s="268" t="s">
        <v>729</v>
      </c>
      <c r="I138" s="268" t="s">
        <v>707</v>
      </c>
      <c r="J138" s="268"/>
      <c r="K138" s="312"/>
    </row>
    <row r="139" s="1" customFormat="1" ht="15" customHeight="1">
      <c r="B139" s="310"/>
      <c r="C139" s="268" t="s">
        <v>708</v>
      </c>
      <c r="D139" s="268"/>
      <c r="E139" s="268"/>
      <c r="F139" s="290" t="s">
        <v>675</v>
      </c>
      <c r="G139" s="268"/>
      <c r="H139" s="268" t="s">
        <v>730</v>
      </c>
      <c r="I139" s="268" t="s">
        <v>710</v>
      </c>
      <c r="J139" s="268"/>
      <c r="K139" s="312"/>
    </row>
    <row r="140" s="1" customFormat="1" ht="15" customHeight="1">
      <c r="B140" s="310"/>
      <c r="C140" s="268" t="s">
        <v>711</v>
      </c>
      <c r="D140" s="268"/>
      <c r="E140" s="268"/>
      <c r="F140" s="290" t="s">
        <v>675</v>
      </c>
      <c r="G140" s="268"/>
      <c r="H140" s="268" t="s">
        <v>711</v>
      </c>
      <c r="I140" s="268" t="s">
        <v>710</v>
      </c>
      <c r="J140" s="268"/>
      <c r="K140" s="312"/>
    </row>
    <row r="141" s="1" customFormat="1" ht="15" customHeight="1">
      <c r="B141" s="310"/>
      <c r="C141" s="268" t="s">
        <v>38</v>
      </c>
      <c r="D141" s="268"/>
      <c r="E141" s="268"/>
      <c r="F141" s="290" t="s">
        <v>675</v>
      </c>
      <c r="G141" s="268"/>
      <c r="H141" s="268" t="s">
        <v>731</v>
      </c>
      <c r="I141" s="268" t="s">
        <v>710</v>
      </c>
      <c r="J141" s="268"/>
      <c r="K141" s="312"/>
    </row>
    <row r="142" s="1" customFormat="1" ht="15" customHeight="1">
      <c r="B142" s="310"/>
      <c r="C142" s="268" t="s">
        <v>732</v>
      </c>
      <c r="D142" s="268"/>
      <c r="E142" s="268"/>
      <c r="F142" s="290" t="s">
        <v>675</v>
      </c>
      <c r="G142" s="268"/>
      <c r="H142" s="268" t="s">
        <v>733</v>
      </c>
      <c r="I142" s="268" t="s">
        <v>710</v>
      </c>
      <c r="J142" s="268"/>
      <c r="K142" s="312"/>
    </row>
    <row r="143" s="1" customFormat="1" ht="15" customHeight="1">
      <c r="B143" s="313"/>
      <c r="C143" s="314"/>
      <c r="D143" s="314"/>
      <c r="E143" s="314"/>
      <c r="F143" s="314"/>
      <c r="G143" s="314"/>
      <c r="H143" s="314"/>
      <c r="I143" s="314"/>
      <c r="J143" s="314"/>
      <c r="K143" s="315"/>
    </row>
    <row r="144" s="1" customFormat="1" ht="18.75" customHeight="1">
      <c r="B144" s="265"/>
      <c r="C144" s="265"/>
      <c r="D144" s="265"/>
      <c r="E144" s="265"/>
      <c r="F144" s="302"/>
      <c r="G144" s="265"/>
      <c r="H144" s="265"/>
      <c r="I144" s="265"/>
      <c r="J144" s="265"/>
      <c r="K144" s="265"/>
    </row>
    <row r="145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="1" customFormat="1" ht="45" customHeight="1">
      <c r="B147" s="280"/>
      <c r="C147" s="281" t="s">
        <v>734</v>
      </c>
      <c r="D147" s="281"/>
      <c r="E147" s="281"/>
      <c r="F147" s="281"/>
      <c r="G147" s="281"/>
      <c r="H147" s="281"/>
      <c r="I147" s="281"/>
      <c r="J147" s="281"/>
      <c r="K147" s="282"/>
    </row>
    <row r="148" s="1" customFormat="1" ht="17.25" customHeight="1">
      <c r="B148" s="280"/>
      <c r="C148" s="283" t="s">
        <v>669</v>
      </c>
      <c r="D148" s="283"/>
      <c r="E148" s="283"/>
      <c r="F148" s="283" t="s">
        <v>670</v>
      </c>
      <c r="G148" s="284"/>
      <c r="H148" s="283" t="s">
        <v>54</v>
      </c>
      <c r="I148" s="283" t="s">
        <v>57</v>
      </c>
      <c r="J148" s="283" t="s">
        <v>671</v>
      </c>
      <c r="K148" s="282"/>
    </row>
    <row r="149" s="1" customFormat="1" ht="17.25" customHeight="1">
      <c r="B149" s="280"/>
      <c r="C149" s="285" t="s">
        <v>672</v>
      </c>
      <c r="D149" s="285"/>
      <c r="E149" s="285"/>
      <c r="F149" s="286" t="s">
        <v>673</v>
      </c>
      <c r="G149" s="287"/>
      <c r="H149" s="285"/>
      <c r="I149" s="285"/>
      <c r="J149" s="285" t="s">
        <v>674</v>
      </c>
      <c r="K149" s="282"/>
    </row>
    <row r="150" s="1" customFormat="1" ht="5.25" customHeight="1">
      <c r="B150" s="291"/>
      <c r="C150" s="288"/>
      <c r="D150" s="288"/>
      <c r="E150" s="288"/>
      <c r="F150" s="288"/>
      <c r="G150" s="289"/>
      <c r="H150" s="288"/>
      <c r="I150" s="288"/>
      <c r="J150" s="288"/>
      <c r="K150" s="312"/>
    </row>
    <row r="151" s="1" customFormat="1" ht="15" customHeight="1">
      <c r="B151" s="291"/>
      <c r="C151" s="316" t="s">
        <v>678</v>
      </c>
      <c r="D151" s="268"/>
      <c r="E151" s="268"/>
      <c r="F151" s="317" t="s">
        <v>675</v>
      </c>
      <c r="G151" s="268"/>
      <c r="H151" s="316" t="s">
        <v>715</v>
      </c>
      <c r="I151" s="316" t="s">
        <v>677</v>
      </c>
      <c r="J151" s="316">
        <v>120</v>
      </c>
      <c r="K151" s="312"/>
    </row>
    <row r="152" s="1" customFormat="1" ht="15" customHeight="1">
      <c r="B152" s="291"/>
      <c r="C152" s="316" t="s">
        <v>724</v>
      </c>
      <c r="D152" s="268"/>
      <c r="E152" s="268"/>
      <c r="F152" s="317" t="s">
        <v>675</v>
      </c>
      <c r="G152" s="268"/>
      <c r="H152" s="316" t="s">
        <v>735</v>
      </c>
      <c r="I152" s="316" t="s">
        <v>677</v>
      </c>
      <c r="J152" s="316" t="s">
        <v>726</v>
      </c>
      <c r="K152" s="312"/>
    </row>
    <row r="153" s="1" customFormat="1" ht="15" customHeight="1">
      <c r="B153" s="291"/>
      <c r="C153" s="316" t="s">
        <v>623</v>
      </c>
      <c r="D153" s="268"/>
      <c r="E153" s="268"/>
      <c r="F153" s="317" t="s">
        <v>675</v>
      </c>
      <c r="G153" s="268"/>
      <c r="H153" s="316" t="s">
        <v>736</v>
      </c>
      <c r="I153" s="316" t="s">
        <v>677</v>
      </c>
      <c r="J153" s="316" t="s">
        <v>726</v>
      </c>
      <c r="K153" s="312"/>
    </row>
    <row r="154" s="1" customFormat="1" ht="15" customHeight="1">
      <c r="B154" s="291"/>
      <c r="C154" s="316" t="s">
        <v>680</v>
      </c>
      <c r="D154" s="268"/>
      <c r="E154" s="268"/>
      <c r="F154" s="317" t="s">
        <v>681</v>
      </c>
      <c r="G154" s="268"/>
      <c r="H154" s="316" t="s">
        <v>715</v>
      </c>
      <c r="I154" s="316" t="s">
        <v>677</v>
      </c>
      <c r="J154" s="316">
        <v>50</v>
      </c>
      <c r="K154" s="312"/>
    </row>
    <row r="155" s="1" customFormat="1" ht="15" customHeight="1">
      <c r="B155" s="291"/>
      <c r="C155" s="316" t="s">
        <v>683</v>
      </c>
      <c r="D155" s="268"/>
      <c r="E155" s="268"/>
      <c r="F155" s="317" t="s">
        <v>675</v>
      </c>
      <c r="G155" s="268"/>
      <c r="H155" s="316" t="s">
        <v>715</v>
      </c>
      <c r="I155" s="316" t="s">
        <v>685</v>
      </c>
      <c r="J155" s="316"/>
      <c r="K155" s="312"/>
    </row>
    <row r="156" s="1" customFormat="1" ht="15" customHeight="1">
      <c r="B156" s="291"/>
      <c r="C156" s="316" t="s">
        <v>694</v>
      </c>
      <c r="D156" s="268"/>
      <c r="E156" s="268"/>
      <c r="F156" s="317" t="s">
        <v>681</v>
      </c>
      <c r="G156" s="268"/>
      <c r="H156" s="316" t="s">
        <v>715</v>
      </c>
      <c r="I156" s="316" t="s">
        <v>677</v>
      </c>
      <c r="J156" s="316">
        <v>50</v>
      </c>
      <c r="K156" s="312"/>
    </row>
    <row r="157" s="1" customFormat="1" ht="15" customHeight="1">
      <c r="B157" s="291"/>
      <c r="C157" s="316" t="s">
        <v>702</v>
      </c>
      <c r="D157" s="268"/>
      <c r="E157" s="268"/>
      <c r="F157" s="317" t="s">
        <v>681</v>
      </c>
      <c r="G157" s="268"/>
      <c r="H157" s="316" t="s">
        <v>715</v>
      </c>
      <c r="I157" s="316" t="s">
        <v>677</v>
      </c>
      <c r="J157" s="316">
        <v>50</v>
      </c>
      <c r="K157" s="312"/>
    </row>
    <row r="158" s="1" customFormat="1" ht="15" customHeight="1">
      <c r="B158" s="291"/>
      <c r="C158" s="316" t="s">
        <v>700</v>
      </c>
      <c r="D158" s="268"/>
      <c r="E158" s="268"/>
      <c r="F158" s="317" t="s">
        <v>681</v>
      </c>
      <c r="G158" s="268"/>
      <c r="H158" s="316" t="s">
        <v>715</v>
      </c>
      <c r="I158" s="316" t="s">
        <v>677</v>
      </c>
      <c r="J158" s="316">
        <v>50</v>
      </c>
      <c r="K158" s="312"/>
    </row>
    <row r="159" s="1" customFormat="1" ht="15" customHeight="1">
      <c r="B159" s="291"/>
      <c r="C159" s="316" t="s">
        <v>87</v>
      </c>
      <c r="D159" s="268"/>
      <c r="E159" s="268"/>
      <c r="F159" s="317" t="s">
        <v>675</v>
      </c>
      <c r="G159" s="268"/>
      <c r="H159" s="316" t="s">
        <v>737</v>
      </c>
      <c r="I159" s="316" t="s">
        <v>677</v>
      </c>
      <c r="J159" s="316" t="s">
        <v>738</v>
      </c>
      <c r="K159" s="312"/>
    </row>
    <row r="160" s="1" customFormat="1" ht="15" customHeight="1">
      <c r="B160" s="291"/>
      <c r="C160" s="316" t="s">
        <v>739</v>
      </c>
      <c r="D160" s="268"/>
      <c r="E160" s="268"/>
      <c r="F160" s="317" t="s">
        <v>675</v>
      </c>
      <c r="G160" s="268"/>
      <c r="H160" s="316" t="s">
        <v>740</v>
      </c>
      <c r="I160" s="316" t="s">
        <v>710</v>
      </c>
      <c r="J160" s="316"/>
      <c r="K160" s="312"/>
    </row>
    <row r="161" s="1" customFormat="1" ht="15" customHeight="1">
      <c r="B161" s="318"/>
      <c r="C161" s="300"/>
      <c r="D161" s="300"/>
      <c r="E161" s="300"/>
      <c r="F161" s="300"/>
      <c r="G161" s="300"/>
      <c r="H161" s="300"/>
      <c r="I161" s="300"/>
      <c r="J161" s="300"/>
      <c r="K161" s="319"/>
    </row>
    <row r="162" s="1" customFormat="1" ht="18.75" customHeight="1">
      <c r="B162" s="265"/>
      <c r="C162" s="268"/>
      <c r="D162" s="268"/>
      <c r="E162" s="268"/>
      <c r="F162" s="290"/>
      <c r="G162" s="268"/>
      <c r="H162" s="268"/>
      <c r="I162" s="268"/>
      <c r="J162" s="268"/>
      <c r="K162" s="265"/>
    </row>
    <row r="163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="1" customFormat="1" ht="7.5" customHeight="1">
      <c r="B164" s="255"/>
      <c r="C164" s="256"/>
      <c r="D164" s="256"/>
      <c r="E164" s="256"/>
      <c r="F164" s="256"/>
      <c r="G164" s="256"/>
      <c r="H164" s="256"/>
      <c r="I164" s="256"/>
      <c r="J164" s="256"/>
      <c r="K164" s="257"/>
    </row>
    <row r="165" s="1" customFormat="1" ht="45" customHeight="1">
      <c r="B165" s="258"/>
      <c r="C165" s="259" t="s">
        <v>741</v>
      </c>
      <c r="D165" s="259"/>
      <c r="E165" s="259"/>
      <c r="F165" s="259"/>
      <c r="G165" s="259"/>
      <c r="H165" s="259"/>
      <c r="I165" s="259"/>
      <c r="J165" s="259"/>
      <c r="K165" s="260"/>
    </row>
    <row r="166" s="1" customFormat="1" ht="17.25" customHeight="1">
      <c r="B166" s="258"/>
      <c r="C166" s="283" t="s">
        <v>669</v>
      </c>
      <c r="D166" s="283"/>
      <c r="E166" s="283"/>
      <c r="F166" s="283" t="s">
        <v>670</v>
      </c>
      <c r="G166" s="320"/>
      <c r="H166" s="321" t="s">
        <v>54</v>
      </c>
      <c r="I166" s="321" t="s">
        <v>57</v>
      </c>
      <c r="J166" s="283" t="s">
        <v>671</v>
      </c>
      <c r="K166" s="260"/>
    </row>
    <row r="167" s="1" customFormat="1" ht="17.25" customHeight="1">
      <c r="B167" s="261"/>
      <c r="C167" s="285" t="s">
        <v>672</v>
      </c>
      <c r="D167" s="285"/>
      <c r="E167" s="285"/>
      <c r="F167" s="286" t="s">
        <v>673</v>
      </c>
      <c r="G167" s="322"/>
      <c r="H167" s="323"/>
      <c r="I167" s="323"/>
      <c r="J167" s="285" t="s">
        <v>674</v>
      </c>
      <c r="K167" s="263"/>
    </row>
    <row r="168" s="1" customFormat="1" ht="5.25" customHeight="1">
      <c r="B168" s="291"/>
      <c r="C168" s="288"/>
      <c r="D168" s="288"/>
      <c r="E168" s="288"/>
      <c r="F168" s="288"/>
      <c r="G168" s="289"/>
      <c r="H168" s="288"/>
      <c r="I168" s="288"/>
      <c r="J168" s="288"/>
      <c r="K168" s="312"/>
    </row>
    <row r="169" s="1" customFormat="1" ht="15" customHeight="1">
      <c r="B169" s="291"/>
      <c r="C169" s="268" t="s">
        <v>678</v>
      </c>
      <c r="D169" s="268"/>
      <c r="E169" s="268"/>
      <c r="F169" s="290" t="s">
        <v>675</v>
      </c>
      <c r="G169" s="268"/>
      <c r="H169" s="268" t="s">
        <v>715</v>
      </c>
      <c r="I169" s="268" t="s">
        <v>677</v>
      </c>
      <c r="J169" s="268">
        <v>120</v>
      </c>
      <c r="K169" s="312"/>
    </row>
    <row r="170" s="1" customFormat="1" ht="15" customHeight="1">
      <c r="B170" s="291"/>
      <c r="C170" s="268" t="s">
        <v>724</v>
      </c>
      <c r="D170" s="268"/>
      <c r="E170" s="268"/>
      <c r="F170" s="290" t="s">
        <v>675</v>
      </c>
      <c r="G170" s="268"/>
      <c r="H170" s="268" t="s">
        <v>725</v>
      </c>
      <c r="I170" s="268" t="s">
        <v>677</v>
      </c>
      <c r="J170" s="268" t="s">
        <v>726</v>
      </c>
      <c r="K170" s="312"/>
    </row>
    <row r="171" s="1" customFormat="1" ht="15" customHeight="1">
      <c r="B171" s="291"/>
      <c r="C171" s="268" t="s">
        <v>623</v>
      </c>
      <c r="D171" s="268"/>
      <c r="E171" s="268"/>
      <c r="F171" s="290" t="s">
        <v>675</v>
      </c>
      <c r="G171" s="268"/>
      <c r="H171" s="268" t="s">
        <v>742</v>
      </c>
      <c r="I171" s="268" t="s">
        <v>677</v>
      </c>
      <c r="J171" s="268" t="s">
        <v>726</v>
      </c>
      <c r="K171" s="312"/>
    </row>
    <row r="172" s="1" customFormat="1" ht="15" customHeight="1">
      <c r="B172" s="291"/>
      <c r="C172" s="268" t="s">
        <v>680</v>
      </c>
      <c r="D172" s="268"/>
      <c r="E172" s="268"/>
      <c r="F172" s="290" t="s">
        <v>681</v>
      </c>
      <c r="G172" s="268"/>
      <c r="H172" s="268" t="s">
        <v>742</v>
      </c>
      <c r="I172" s="268" t="s">
        <v>677</v>
      </c>
      <c r="J172" s="268">
        <v>50</v>
      </c>
      <c r="K172" s="312"/>
    </row>
    <row r="173" s="1" customFormat="1" ht="15" customHeight="1">
      <c r="B173" s="291"/>
      <c r="C173" s="268" t="s">
        <v>683</v>
      </c>
      <c r="D173" s="268"/>
      <c r="E173" s="268"/>
      <c r="F173" s="290" t="s">
        <v>675</v>
      </c>
      <c r="G173" s="268"/>
      <c r="H173" s="268" t="s">
        <v>742</v>
      </c>
      <c r="I173" s="268" t="s">
        <v>685</v>
      </c>
      <c r="J173" s="268"/>
      <c r="K173" s="312"/>
    </row>
    <row r="174" s="1" customFormat="1" ht="15" customHeight="1">
      <c r="B174" s="291"/>
      <c r="C174" s="268" t="s">
        <v>694</v>
      </c>
      <c r="D174" s="268"/>
      <c r="E174" s="268"/>
      <c r="F174" s="290" t="s">
        <v>681</v>
      </c>
      <c r="G174" s="268"/>
      <c r="H174" s="268" t="s">
        <v>742</v>
      </c>
      <c r="I174" s="268" t="s">
        <v>677</v>
      </c>
      <c r="J174" s="268">
        <v>50</v>
      </c>
      <c r="K174" s="312"/>
    </row>
    <row r="175" s="1" customFormat="1" ht="15" customHeight="1">
      <c r="B175" s="291"/>
      <c r="C175" s="268" t="s">
        <v>702</v>
      </c>
      <c r="D175" s="268"/>
      <c r="E175" s="268"/>
      <c r="F175" s="290" t="s">
        <v>681</v>
      </c>
      <c r="G175" s="268"/>
      <c r="H175" s="268" t="s">
        <v>742</v>
      </c>
      <c r="I175" s="268" t="s">
        <v>677</v>
      </c>
      <c r="J175" s="268">
        <v>50</v>
      </c>
      <c r="K175" s="312"/>
    </row>
    <row r="176" s="1" customFormat="1" ht="15" customHeight="1">
      <c r="B176" s="291"/>
      <c r="C176" s="268" t="s">
        <v>700</v>
      </c>
      <c r="D176" s="268"/>
      <c r="E176" s="268"/>
      <c r="F176" s="290" t="s">
        <v>681</v>
      </c>
      <c r="G176" s="268"/>
      <c r="H176" s="268" t="s">
        <v>742</v>
      </c>
      <c r="I176" s="268" t="s">
        <v>677</v>
      </c>
      <c r="J176" s="268">
        <v>50</v>
      </c>
      <c r="K176" s="312"/>
    </row>
    <row r="177" s="1" customFormat="1" ht="15" customHeight="1">
      <c r="B177" s="291"/>
      <c r="C177" s="268" t="s">
        <v>104</v>
      </c>
      <c r="D177" s="268"/>
      <c r="E177" s="268"/>
      <c r="F177" s="290" t="s">
        <v>675</v>
      </c>
      <c r="G177" s="268"/>
      <c r="H177" s="268" t="s">
        <v>743</v>
      </c>
      <c r="I177" s="268" t="s">
        <v>744</v>
      </c>
      <c r="J177" s="268"/>
      <c r="K177" s="312"/>
    </row>
    <row r="178" s="1" customFormat="1" ht="15" customHeight="1">
      <c r="B178" s="291"/>
      <c r="C178" s="268" t="s">
        <v>57</v>
      </c>
      <c r="D178" s="268"/>
      <c r="E178" s="268"/>
      <c r="F178" s="290" t="s">
        <v>675</v>
      </c>
      <c r="G178" s="268"/>
      <c r="H178" s="268" t="s">
        <v>745</v>
      </c>
      <c r="I178" s="268" t="s">
        <v>746</v>
      </c>
      <c r="J178" s="268">
        <v>1</v>
      </c>
      <c r="K178" s="312"/>
    </row>
    <row r="179" s="1" customFormat="1" ht="15" customHeight="1">
      <c r="B179" s="291"/>
      <c r="C179" s="268" t="s">
        <v>53</v>
      </c>
      <c r="D179" s="268"/>
      <c r="E179" s="268"/>
      <c r="F179" s="290" t="s">
        <v>675</v>
      </c>
      <c r="G179" s="268"/>
      <c r="H179" s="268" t="s">
        <v>747</v>
      </c>
      <c r="I179" s="268" t="s">
        <v>677</v>
      </c>
      <c r="J179" s="268">
        <v>20</v>
      </c>
      <c r="K179" s="312"/>
    </row>
    <row r="180" s="1" customFormat="1" ht="15" customHeight="1">
      <c r="B180" s="291"/>
      <c r="C180" s="268" t="s">
        <v>54</v>
      </c>
      <c r="D180" s="268"/>
      <c r="E180" s="268"/>
      <c r="F180" s="290" t="s">
        <v>675</v>
      </c>
      <c r="G180" s="268"/>
      <c r="H180" s="268" t="s">
        <v>748</v>
      </c>
      <c r="I180" s="268" t="s">
        <v>677</v>
      </c>
      <c r="J180" s="268">
        <v>255</v>
      </c>
      <c r="K180" s="312"/>
    </row>
    <row r="181" s="1" customFormat="1" ht="15" customHeight="1">
      <c r="B181" s="291"/>
      <c r="C181" s="268" t="s">
        <v>105</v>
      </c>
      <c r="D181" s="268"/>
      <c r="E181" s="268"/>
      <c r="F181" s="290" t="s">
        <v>675</v>
      </c>
      <c r="G181" s="268"/>
      <c r="H181" s="268" t="s">
        <v>639</v>
      </c>
      <c r="I181" s="268" t="s">
        <v>677</v>
      </c>
      <c r="J181" s="268">
        <v>10</v>
      </c>
      <c r="K181" s="312"/>
    </row>
    <row r="182" s="1" customFormat="1" ht="15" customHeight="1">
      <c r="B182" s="291"/>
      <c r="C182" s="268" t="s">
        <v>106</v>
      </c>
      <c r="D182" s="268"/>
      <c r="E182" s="268"/>
      <c r="F182" s="290" t="s">
        <v>675</v>
      </c>
      <c r="G182" s="268"/>
      <c r="H182" s="268" t="s">
        <v>749</v>
      </c>
      <c r="I182" s="268" t="s">
        <v>710</v>
      </c>
      <c r="J182" s="268"/>
      <c r="K182" s="312"/>
    </row>
    <row r="183" s="1" customFormat="1" ht="15" customHeight="1">
      <c r="B183" s="291"/>
      <c r="C183" s="268" t="s">
        <v>750</v>
      </c>
      <c r="D183" s="268"/>
      <c r="E183" s="268"/>
      <c r="F183" s="290" t="s">
        <v>675</v>
      </c>
      <c r="G183" s="268"/>
      <c r="H183" s="268" t="s">
        <v>751</v>
      </c>
      <c r="I183" s="268" t="s">
        <v>710</v>
      </c>
      <c r="J183" s="268"/>
      <c r="K183" s="312"/>
    </row>
    <row r="184" s="1" customFormat="1" ht="15" customHeight="1">
      <c r="B184" s="291"/>
      <c r="C184" s="268" t="s">
        <v>739</v>
      </c>
      <c r="D184" s="268"/>
      <c r="E184" s="268"/>
      <c r="F184" s="290" t="s">
        <v>675</v>
      </c>
      <c r="G184" s="268"/>
      <c r="H184" s="268" t="s">
        <v>752</v>
      </c>
      <c r="I184" s="268" t="s">
        <v>710</v>
      </c>
      <c r="J184" s="268"/>
      <c r="K184" s="312"/>
    </row>
    <row r="185" s="1" customFormat="1" ht="15" customHeight="1">
      <c r="B185" s="291"/>
      <c r="C185" s="268" t="s">
        <v>108</v>
      </c>
      <c r="D185" s="268"/>
      <c r="E185" s="268"/>
      <c r="F185" s="290" t="s">
        <v>681</v>
      </c>
      <c r="G185" s="268"/>
      <c r="H185" s="268" t="s">
        <v>753</v>
      </c>
      <c r="I185" s="268" t="s">
        <v>677</v>
      </c>
      <c r="J185" s="268">
        <v>50</v>
      </c>
      <c r="K185" s="312"/>
    </row>
    <row r="186" s="1" customFormat="1" ht="15" customHeight="1">
      <c r="B186" s="291"/>
      <c r="C186" s="268" t="s">
        <v>754</v>
      </c>
      <c r="D186" s="268"/>
      <c r="E186" s="268"/>
      <c r="F186" s="290" t="s">
        <v>681</v>
      </c>
      <c r="G186" s="268"/>
      <c r="H186" s="268" t="s">
        <v>755</v>
      </c>
      <c r="I186" s="268" t="s">
        <v>756</v>
      </c>
      <c r="J186" s="268"/>
      <c r="K186" s="312"/>
    </row>
    <row r="187" s="1" customFormat="1" ht="15" customHeight="1">
      <c r="B187" s="291"/>
      <c r="C187" s="268" t="s">
        <v>757</v>
      </c>
      <c r="D187" s="268"/>
      <c r="E187" s="268"/>
      <c r="F187" s="290" t="s">
        <v>681</v>
      </c>
      <c r="G187" s="268"/>
      <c r="H187" s="268" t="s">
        <v>758</v>
      </c>
      <c r="I187" s="268" t="s">
        <v>756</v>
      </c>
      <c r="J187" s="268"/>
      <c r="K187" s="312"/>
    </row>
    <row r="188" s="1" customFormat="1" ht="15" customHeight="1">
      <c r="B188" s="291"/>
      <c r="C188" s="268" t="s">
        <v>759</v>
      </c>
      <c r="D188" s="268"/>
      <c r="E188" s="268"/>
      <c r="F188" s="290" t="s">
        <v>681</v>
      </c>
      <c r="G188" s="268"/>
      <c r="H188" s="268" t="s">
        <v>760</v>
      </c>
      <c r="I188" s="268" t="s">
        <v>756</v>
      </c>
      <c r="J188" s="268"/>
      <c r="K188" s="312"/>
    </row>
    <row r="189" s="1" customFormat="1" ht="15" customHeight="1">
      <c r="B189" s="291"/>
      <c r="C189" s="324" t="s">
        <v>761</v>
      </c>
      <c r="D189" s="268"/>
      <c r="E189" s="268"/>
      <c r="F189" s="290" t="s">
        <v>681</v>
      </c>
      <c r="G189" s="268"/>
      <c r="H189" s="268" t="s">
        <v>762</v>
      </c>
      <c r="I189" s="268" t="s">
        <v>763</v>
      </c>
      <c r="J189" s="325" t="s">
        <v>764</v>
      </c>
      <c r="K189" s="312"/>
    </row>
    <row r="190" s="1" customFormat="1" ht="15" customHeight="1">
      <c r="B190" s="291"/>
      <c r="C190" s="275" t="s">
        <v>42</v>
      </c>
      <c r="D190" s="268"/>
      <c r="E190" s="268"/>
      <c r="F190" s="290" t="s">
        <v>675</v>
      </c>
      <c r="G190" s="268"/>
      <c r="H190" s="265" t="s">
        <v>765</v>
      </c>
      <c r="I190" s="268" t="s">
        <v>766</v>
      </c>
      <c r="J190" s="268"/>
      <c r="K190" s="312"/>
    </row>
    <row r="191" s="1" customFormat="1" ht="15" customHeight="1">
      <c r="B191" s="291"/>
      <c r="C191" s="275" t="s">
        <v>767</v>
      </c>
      <c r="D191" s="268"/>
      <c r="E191" s="268"/>
      <c r="F191" s="290" t="s">
        <v>675</v>
      </c>
      <c r="G191" s="268"/>
      <c r="H191" s="268" t="s">
        <v>768</v>
      </c>
      <c r="I191" s="268" t="s">
        <v>710</v>
      </c>
      <c r="J191" s="268"/>
      <c r="K191" s="312"/>
    </row>
    <row r="192" s="1" customFormat="1" ht="15" customHeight="1">
      <c r="B192" s="291"/>
      <c r="C192" s="275" t="s">
        <v>769</v>
      </c>
      <c r="D192" s="268"/>
      <c r="E192" s="268"/>
      <c r="F192" s="290" t="s">
        <v>675</v>
      </c>
      <c r="G192" s="268"/>
      <c r="H192" s="268" t="s">
        <v>770</v>
      </c>
      <c r="I192" s="268" t="s">
        <v>710</v>
      </c>
      <c r="J192" s="268"/>
      <c r="K192" s="312"/>
    </row>
    <row r="193" s="1" customFormat="1" ht="15" customHeight="1">
      <c r="B193" s="291"/>
      <c r="C193" s="275" t="s">
        <v>771</v>
      </c>
      <c r="D193" s="268"/>
      <c r="E193" s="268"/>
      <c r="F193" s="290" t="s">
        <v>681</v>
      </c>
      <c r="G193" s="268"/>
      <c r="H193" s="268" t="s">
        <v>772</v>
      </c>
      <c r="I193" s="268" t="s">
        <v>710</v>
      </c>
      <c r="J193" s="268"/>
      <c r="K193" s="312"/>
    </row>
    <row r="194" s="1" customFormat="1" ht="15" customHeight="1">
      <c r="B194" s="318"/>
      <c r="C194" s="326"/>
      <c r="D194" s="300"/>
      <c r="E194" s="300"/>
      <c r="F194" s="300"/>
      <c r="G194" s="300"/>
      <c r="H194" s="300"/>
      <c r="I194" s="300"/>
      <c r="J194" s="300"/>
      <c r="K194" s="319"/>
    </row>
    <row r="195" s="1" customFormat="1" ht="18.75" customHeight="1">
      <c r="B195" s="265"/>
      <c r="C195" s="268"/>
      <c r="D195" s="268"/>
      <c r="E195" s="268"/>
      <c r="F195" s="290"/>
      <c r="G195" s="268"/>
      <c r="H195" s="268"/>
      <c r="I195" s="268"/>
      <c r="J195" s="268"/>
      <c r="K195" s="265"/>
    </row>
    <row r="196" s="1" customFormat="1" ht="18.75" customHeight="1">
      <c r="B196" s="265"/>
      <c r="C196" s="268"/>
      <c r="D196" s="268"/>
      <c r="E196" s="268"/>
      <c r="F196" s="290"/>
      <c r="G196" s="268"/>
      <c r="H196" s="268"/>
      <c r="I196" s="268"/>
      <c r="J196" s="268"/>
      <c r="K196" s="265"/>
    </row>
    <row r="197" s="1" customFormat="1" ht="18.75" customHeight="1">
      <c r="B197" s="276"/>
      <c r="C197" s="276"/>
      <c r="D197" s="276"/>
      <c r="E197" s="276"/>
      <c r="F197" s="276"/>
      <c r="G197" s="276"/>
      <c r="H197" s="276"/>
      <c r="I197" s="276"/>
      <c r="J197" s="276"/>
      <c r="K197" s="276"/>
    </row>
    <row r="198" s="1" customFormat="1" ht="13.5">
      <c r="B198" s="255"/>
      <c r="C198" s="256"/>
      <c r="D198" s="256"/>
      <c r="E198" s="256"/>
      <c r="F198" s="256"/>
      <c r="G198" s="256"/>
      <c r="H198" s="256"/>
      <c r="I198" s="256"/>
      <c r="J198" s="256"/>
      <c r="K198" s="257"/>
    </row>
    <row r="199" s="1" customFormat="1" ht="21">
      <c r="B199" s="258"/>
      <c r="C199" s="259" t="s">
        <v>773</v>
      </c>
      <c r="D199" s="259"/>
      <c r="E199" s="259"/>
      <c r="F199" s="259"/>
      <c r="G199" s="259"/>
      <c r="H199" s="259"/>
      <c r="I199" s="259"/>
      <c r="J199" s="259"/>
      <c r="K199" s="260"/>
    </row>
    <row r="200" s="1" customFormat="1" ht="25.5" customHeight="1">
      <c r="B200" s="258"/>
      <c r="C200" s="327" t="s">
        <v>774</v>
      </c>
      <c r="D200" s="327"/>
      <c r="E200" s="327"/>
      <c r="F200" s="327" t="s">
        <v>775</v>
      </c>
      <c r="G200" s="328"/>
      <c r="H200" s="327" t="s">
        <v>776</v>
      </c>
      <c r="I200" s="327"/>
      <c r="J200" s="327"/>
      <c r="K200" s="260"/>
    </row>
    <row r="201" s="1" customFormat="1" ht="5.25" customHeight="1">
      <c r="B201" s="291"/>
      <c r="C201" s="288"/>
      <c r="D201" s="288"/>
      <c r="E201" s="288"/>
      <c r="F201" s="288"/>
      <c r="G201" s="268"/>
      <c r="H201" s="288"/>
      <c r="I201" s="288"/>
      <c r="J201" s="288"/>
      <c r="K201" s="312"/>
    </row>
    <row r="202" s="1" customFormat="1" ht="15" customHeight="1">
      <c r="B202" s="291"/>
      <c r="C202" s="268" t="s">
        <v>766</v>
      </c>
      <c r="D202" s="268"/>
      <c r="E202" s="268"/>
      <c r="F202" s="290" t="s">
        <v>43</v>
      </c>
      <c r="G202" s="268"/>
      <c r="H202" s="268" t="s">
        <v>777</v>
      </c>
      <c r="I202" s="268"/>
      <c r="J202" s="268"/>
      <c r="K202" s="312"/>
    </row>
    <row r="203" s="1" customFormat="1" ht="15" customHeight="1">
      <c r="B203" s="291"/>
      <c r="C203" s="297"/>
      <c r="D203" s="268"/>
      <c r="E203" s="268"/>
      <c r="F203" s="290" t="s">
        <v>44</v>
      </c>
      <c r="G203" s="268"/>
      <c r="H203" s="268" t="s">
        <v>778</v>
      </c>
      <c r="I203" s="268"/>
      <c r="J203" s="268"/>
      <c r="K203" s="312"/>
    </row>
    <row r="204" s="1" customFormat="1" ht="15" customHeight="1">
      <c r="B204" s="291"/>
      <c r="C204" s="297"/>
      <c r="D204" s="268"/>
      <c r="E204" s="268"/>
      <c r="F204" s="290" t="s">
        <v>47</v>
      </c>
      <c r="G204" s="268"/>
      <c r="H204" s="268" t="s">
        <v>779</v>
      </c>
      <c r="I204" s="268"/>
      <c r="J204" s="268"/>
      <c r="K204" s="312"/>
    </row>
    <row r="205" s="1" customFormat="1" ht="15" customHeight="1">
      <c r="B205" s="291"/>
      <c r="C205" s="268"/>
      <c r="D205" s="268"/>
      <c r="E205" s="268"/>
      <c r="F205" s="290" t="s">
        <v>45</v>
      </c>
      <c r="G205" s="268"/>
      <c r="H205" s="268" t="s">
        <v>780</v>
      </c>
      <c r="I205" s="268"/>
      <c r="J205" s="268"/>
      <c r="K205" s="312"/>
    </row>
    <row r="206" s="1" customFormat="1" ht="15" customHeight="1">
      <c r="B206" s="291"/>
      <c r="C206" s="268"/>
      <c r="D206" s="268"/>
      <c r="E206" s="268"/>
      <c r="F206" s="290" t="s">
        <v>46</v>
      </c>
      <c r="G206" s="268"/>
      <c r="H206" s="268" t="s">
        <v>781</v>
      </c>
      <c r="I206" s="268"/>
      <c r="J206" s="268"/>
      <c r="K206" s="312"/>
    </row>
    <row r="207" s="1" customFormat="1" ht="15" customHeight="1">
      <c r="B207" s="291"/>
      <c r="C207" s="268"/>
      <c r="D207" s="268"/>
      <c r="E207" s="268"/>
      <c r="F207" s="290"/>
      <c r="G207" s="268"/>
      <c r="H207" s="268"/>
      <c r="I207" s="268"/>
      <c r="J207" s="268"/>
      <c r="K207" s="312"/>
    </row>
    <row r="208" s="1" customFormat="1" ht="15" customHeight="1">
      <c r="B208" s="291"/>
      <c r="C208" s="268" t="s">
        <v>722</v>
      </c>
      <c r="D208" s="268"/>
      <c r="E208" s="268"/>
      <c r="F208" s="290" t="s">
        <v>79</v>
      </c>
      <c r="G208" s="268"/>
      <c r="H208" s="268" t="s">
        <v>782</v>
      </c>
      <c r="I208" s="268"/>
      <c r="J208" s="268"/>
      <c r="K208" s="312"/>
    </row>
    <row r="209" s="1" customFormat="1" ht="15" customHeight="1">
      <c r="B209" s="291"/>
      <c r="C209" s="297"/>
      <c r="D209" s="268"/>
      <c r="E209" s="268"/>
      <c r="F209" s="290" t="s">
        <v>617</v>
      </c>
      <c r="G209" s="268"/>
      <c r="H209" s="268" t="s">
        <v>618</v>
      </c>
      <c r="I209" s="268"/>
      <c r="J209" s="268"/>
      <c r="K209" s="312"/>
    </row>
    <row r="210" s="1" customFormat="1" ht="15" customHeight="1">
      <c r="B210" s="291"/>
      <c r="C210" s="268"/>
      <c r="D210" s="268"/>
      <c r="E210" s="268"/>
      <c r="F210" s="290" t="s">
        <v>615</v>
      </c>
      <c r="G210" s="268"/>
      <c r="H210" s="268" t="s">
        <v>783</v>
      </c>
      <c r="I210" s="268"/>
      <c r="J210" s="268"/>
      <c r="K210" s="312"/>
    </row>
    <row r="211" s="1" customFormat="1" ht="15" customHeight="1">
      <c r="B211" s="329"/>
      <c r="C211" s="297"/>
      <c r="D211" s="297"/>
      <c r="E211" s="297"/>
      <c r="F211" s="290" t="s">
        <v>619</v>
      </c>
      <c r="G211" s="275"/>
      <c r="H211" s="316" t="s">
        <v>620</v>
      </c>
      <c r="I211" s="316"/>
      <c r="J211" s="316"/>
      <c r="K211" s="330"/>
    </row>
    <row r="212" s="1" customFormat="1" ht="15" customHeight="1">
      <c r="B212" s="329"/>
      <c r="C212" s="297"/>
      <c r="D212" s="297"/>
      <c r="E212" s="297"/>
      <c r="F212" s="290" t="s">
        <v>621</v>
      </c>
      <c r="G212" s="275"/>
      <c r="H212" s="316" t="s">
        <v>784</v>
      </c>
      <c r="I212" s="316"/>
      <c r="J212" s="316"/>
      <c r="K212" s="330"/>
    </row>
    <row r="213" s="1" customFormat="1" ht="15" customHeight="1">
      <c r="B213" s="329"/>
      <c r="C213" s="297"/>
      <c r="D213" s="297"/>
      <c r="E213" s="297"/>
      <c r="F213" s="331"/>
      <c r="G213" s="275"/>
      <c r="H213" s="332"/>
      <c r="I213" s="332"/>
      <c r="J213" s="332"/>
      <c r="K213" s="330"/>
    </row>
    <row r="214" s="1" customFormat="1" ht="15" customHeight="1">
      <c r="B214" s="329"/>
      <c r="C214" s="268" t="s">
        <v>746</v>
      </c>
      <c r="D214" s="297"/>
      <c r="E214" s="297"/>
      <c r="F214" s="290">
        <v>1</v>
      </c>
      <c r="G214" s="275"/>
      <c r="H214" s="316" t="s">
        <v>785</v>
      </c>
      <c r="I214" s="316"/>
      <c r="J214" s="316"/>
      <c r="K214" s="330"/>
    </row>
    <row r="215" s="1" customFormat="1" ht="15" customHeight="1">
      <c r="B215" s="329"/>
      <c r="C215" s="297"/>
      <c r="D215" s="297"/>
      <c r="E215" s="297"/>
      <c r="F215" s="290">
        <v>2</v>
      </c>
      <c r="G215" s="275"/>
      <c r="H215" s="316" t="s">
        <v>786</v>
      </c>
      <c r="I215" s="316"/>
      <c r="J215" s="316"/>
      <c r="K215" s="330"/>
    </row>
    <row r="216" s="1" customFormat="1" ht="15" customHeight="1">
      <c r="B216" s="329"/>
      <c r="C216" s="297"/>
      <c r="D216" s="297"/>
      <c r="E216" s="297"/>
      <c r="F216" s="290">
        <v>3</v>
      </c>
      <c r="G216" s="275"/>
      <c r="H216" s="316" t="s">
        <v>787</v>
      </c>
      <c r="I216" s="316"/>
      <c r="J216" s="316"/>
      <c r="K216" s="330"/>
    </row>
    <row r="217" s="1" customFormat="1" ht="15" customHeight="1">
      <c r="B217" s="329"/>
      <c r="C217" s="297"/>
      <c r="D217" s="297"/>
      <c r="E217" s="297"/>
      <c r="F217" s="290">
        <v>4</v>
      </c>
      <c r="G217" s="275"/>
      <c r="H217" s="316" t="s">
        <v>788</v>
      </c>
      <c r="I217" s="316"/>
      <c r="J217" s="316"/>
      <c r="K217" s="330"/>
    </row>
    <row r="218" s="1" customFormat="1" ht="12.75" customHeight="1">
      <c r="B218" s="333"/>
      <c r="C218" s="334"/>
      <c r="D218" s="334"/>
      <c r="E218" s="334"/>
      <c r="F218" s="334"/>
      <c r="G218" s="334"/>
      <c r="H218" s="334"/>
      <c r="I218" s="334"/>
      <c r="J218" s="334"/>
      <c r="K218" s="33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DESKTOP-04624PN\Vojta</dc:creator>
  <cp:lastModifiedBy>DESKTOP-04624PN\Vojta</cp:lastModifiedBy>
  <dcterms:created xsi:type="dcterms:W3CDTF">2021-01-15T10:19:35Z</dcterms:created>
  <dcterms:modified xsi:type="dcterms:W3CDTF">2021-01-15T10:19:40Z</dcterms:modified>
</cp:coreProperties>
</file>